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Projects\300\300-G1-001\Public Input\Public Input Survey\Results\"/>
    </mc:Choice>
  </mc:AlternateContent>
  <xr:revisionPtr revIDLastSave="0" documentId="13_ncr:1_{C64AA984-43F5-470A-AF8D-103A32069E2E}" xr6:coauthVersionLast="47" xr6:coauthVersionMax="47" xr10:uidLastSave="{00000000-0000-0000-0000-000000000000}"/>
  <bookViews>
    <workbookView xWindow="28680" yWindow="-120" windowWidth="29040" windowHeight="15720" xr2:uid="{00000000-000D-0000-FFFF-FFFF00000000}"/>
  </bookViews>
  <sheets>
    <sheet name="All Data" sheetId="1" r:id="rId1"/>
    <sheet name="Total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1" i="2" l="1"/>
  <c r="F191" i="2"/>
  <c r="E191" i="2"/>
  <c r="D191" i="2"/>
  <c r="C191" i="2"/>
  <c r="B191" i="2"/>
  <c r="E184" i="2"/>
  <c r="D184" i="2"/>
  <c r="C184" i="2"/>
  <c r="B184" i="2"/>
  <c r="G177" i="2"/>
  <c r="F177" i="2"/>
  <c r="E177" i="2"/>
  <c r="D177" i="2"/>
  <c r="C177" i="2"/>
  <c r="B177" i="2"/>
  <c r="G170" i="2"/>
  <c r="F170" i="2"/>
  <c r="E170" i="2"/>
  <c r="D170" i="2"/>
  <c r="C170" i="2"/>
  <c r="B170" i="2"/>
  <c r="C163" i="2"/>
  <c r="B163" i="2"/>
  <c r="E156" i="2"/>
  <c r="D156" i="2"/>
  <c r="C156" i="2"/>
  <c r="B156" i="2"/>
  <c r="F149" i="2"/>
  <c r="E149" i="2"/>
  <c r="D149" i="2"/>
  <c r="C149" i="2"/>
  <c r="B149" i="2"/>
  <c r="F148" i="2"/>
  <c r="E148" i="2"/>
  <c r="D148" i="2"/>
  <c r="C148" i="2"/>
  <c r="B148" i="2"/>
  <c r="F147" i="2"/>
  <c r="E147" i="2"/>
  <c r="D147" i="2"/>
  <c r="C147" i="2"/>
  <c r="B147" i="2"/>
  <c r="E140" i="2"/>
  <c r="D140" i="2"/>
  <c r="C140" i="2"/>
  <c r="B140" i="2"/>
  <c r="D133" i="2"/>
  <c r="C133" i="2"/>
  <c r="B133" i="2"/>
  <c r="E126" i="2"/>
  <c r="D126" i="2"/>
  <c r="C126" i="2"/>
  <c r="B126" i="2"/>
  <c r="F119" i="2"/>
  <c r="E119" i="2"/>
  <c r="D119" i="2"/>
  <c r="C119" i="2"/>
  <c r="B119" i="2"/>
  <c r="F118" i="2"/>
  <c r="E118" i="2"/>
  <c r="D118" i="2"/>
  <c r="C118" i="2"/>
  <c r="B118" i="2"/>
  <c r="F117" i="2"/>
  <c r="E117" i="2"/>
  <c r="D117" i="2"/>
  <c r="C117" i="2"/>
  <c r="B117" i="2"/>
  <c r="F116" i="2"/>
  <c r="E116" i="2"/>
  <c r="D116" i="2"/>
  <c r="C116" i="2"/>
  <c r="B116" i="2"/>
  <c r="F109" i="2"/>
  <c r="E109" i="2"/>
  <c r="D109" i="2"/>
  <c r="C109" i="2"/>
  <c r="B109" i="2"/>
  <c r="C102" i="2"/>
  <c r="B102" i="2"/>
  <c r="F95" i="2"/>
  <c r="E95" i="2"/>
  <c r="D95" i="2"/>
  <c r="C95" i="2"/>
  <c r="B95" i="2"/>
  <c r="C88" i="2"/>
  <c r="B88" i="2"/>
  <c r="L81" i="2"/>
  <c r="K81" i="2"/>
  <c r="J81" i="2"/>
  <c r="I81" i="2"/>
  <c r="H81" i="2"/>
  <c r="G81" i="2"/>
  <c r="F81" i="2"/>
  <c r="E81" i="2"/>
  <c r="D81" i="2"/>
  <c r="C81" i="2"/>
  <c r="B81" i="2"/>
  <c r="F74" i="2"/>
  <c r="E74" i="2"/>
  <c r="D74" i="2"/>
  <c r="C74" i="2"/>
  <c r="B74" i="2"/>
  <c r="F73" i="2"/>
  <c r="E73" i="2"/>
  <c r="D73" i="2"/>
  <c r="C73" i="2"/>
  <c r="B73" i="2"/>
  <c r="F72" i="2"/>
  <c r="E72" i="2"/>
  <c r="D72" i="2"/>
  <c r="C72" i="2"/>
  <c r="B72" i="2"/>
  <c r="F71" i="2"/>
  <c r="E71" i="2"/>
  <c r="D71" i="2"/>
  <c r="C71" i="2"/>
  <c r="B71" i="2"/>
  <c r="F70" i="2"/>
  <c r="E70" i="2"/>
  <c r="D70" i="2"/>
  <c r="C70" i="2"/>
  <c r="B70" i="2"/>
  <c r="F69" i="2"/>
  <c r="E69" i="2"/>
  <c r="D69" i="2"/>
  <c r="C69" i="2"/>
  <c r="B69" i="2"/>
  <c r="F68" i="2"/>
  <c r="E68" i="2"/>
  <c r="D68" i="2"/>
  <c r="C68" i="2"/>
  <c r="B68" i="2"/>
  <c r="F67" i="2"/>
  <c r="E67" i="2"/>
  <c r="D67" i="2"/>
  <c r="C67" i="2"/>
  <c r="B67" i="2"/>
  <c r="F60" i="2"/>
  <c r="E60" i="2"/>
  <c r="D60" i="2"/>
  <c r="C60" i="2"/>
  <c r="B60" i="2"/>
  <c r="F59" i="2"/>
  <c r="E59" i="2"/>
  <c r="D59" i="2"/>
  <c r="C59" i="2"/>
  <c r="B59" i="2"/>
  <c r="F58" i="2"/>
  <c r="E58" i="2"/>
  <c r="D58" i="2"/>
  <c r="C58" i="2"/>
  <c r="B58" i="2"/>
  <c r="F57" i="2"/>
  <c r="E57" i="2"/>
  <c r="D57" i="2"/>
  <c r="C57" i="2"/>
  <c r="B57" i="2"/>
  <c r="F56" i="2"/>
  <c r="E56" i="2"/>
  <c r="D56" i="2"/>
  <c r="C56" i="2"/>
  <c r="B56" i="2"/>
  <c r="F55" i="2"/>
  <c r="E55" i="2"/>
  <c r="D55" i="2"/>
  <c r="C55" i="2"/>
  <c r="B55" i="2"/>
  <c r="F54" i="2"/>
  <c r="E54" i="2"/>
  <c r="D54" i="2"/>
  <c r="C54" i="2"/>
  <c r="B54" i="2"/>
  <c r="F47" i="2"/>
  <c r="E47" i="2"/>
  <c r="D47" i="2"/>
  <c r="C47" i="2"/>
  <c r="B47" i="2"/>
  <c r="F46" i="2"/>
  <c r="E46" i="2"/>
  <c r="D46" i="2"/>
  <c r="C46" i="2"/>
  <c r="B46" i="2"/>
  <c r="F45" i="2"/>
  <c r="E45" i="2"/>
  <c r="D45" i="2"/>
  <c r="C45" i="2"/>
  <c r="B45" i="2"/>
  <c r="F44" i="2"/>
  <c r="E44" i="2"/>
  <c r="D44" i="2"/>
  <c r="C44" i="2"/>
  <c r="B44" i="2"/>
  <c r="F43" i="2"/>
  <c r="E43" i="2"/>
  <c r="D43" i="2"/>
  <c r="C43" i="2"/>
  <c r="B43" i="2"/>
  <c r="F36" i="2"/>
  <c r="E36" i="2"/>
  <c r="D36" i="2"/>
  <c r="C36" i="2"/>
  <c r="B36" i="2"/>
  <c r="F35" i="2"/>
  <c r="E35" i="2"/>
  <c r="D35" i="2"/>
  <c r="C35" i="2"/>
  <c r="B35" i="2"/>
  <c r="F34" i="2"/>
  <c r="E34" i="2"/>
  <c r="D34" i="2"/>
  <c r="C34" i="2"/>
  <c r="B34" i="2"/>
  <c r="F33" i="2"/>
  <c r="E33" i="2"/>
  <c r="D33" i="2"/>
  <c r="C33" i="2"/>
  <c r="B33" i="2"/>
  <c r="F32" i="2"/>
  <c r="E32" i="2"/>
  <c r="D32" i="2"/>
  <c r="C32" i="2"/>
  <c r="B32" i="2"/>
  <c r="F31" i="2"/>
  <c r="E31" i="2"/>
  <c r="D31" i="2"/>
  <c r="C31" i="2"/>
  <c r="B31" i="2"/>
  <c r="F24" i="2"/>
  <c r="E24" i="2"/>
  <c r="D24" i="2"/>
  <c r="C24" i="2"/>
  <c r="B24" i="2"/>
  <c r="F23" i="2"/>
  <c r="E23" i="2"/>
  <c r="D23" i="2"/>
  <c r="C23" i="2"/>
  <c r="B23" i="2"/>
  <c r="F22" i="2"/>
  <c r="E22" i="2"/>
  <c r="D22" i="2"/>
  <c r="C22" i="2"/>
  <c r="B22" i="2"/>
  <c r="F21" i="2"/>
  <c r="E21" i="2"/>
  <c r="D21" i="2"/>
  <c r="C21" i="2"/>
  <c r="B21" i="2"/>
  <c r="F20" i="2"/>
  <c r="E20" i="2"/>
  <c r="D20" i="2"/>
  <c r="C20" i="2"/>
  <c r="B20" i="2"/>
  <c r="F19" i="2"/>
  <c r="E19" i="2"/>
  <c r="D19" i="2"/>
  <c r="C19" i="2"/>
  <c r="B19" i="2"/>
  <c r="F12" i="2"/>
  <c r="E12" i="2"/>
  <c r="D12" i="2"/>
  <c r="C12" i="2"/>
  <c r="B12" i="2"/>
  <c r="F11" i="2"/>
  <c r="E11" i="2"/>
  <c r="D11" i="2"/>
  <c r="C11" i="2"/>
  <c r="B11" i="2"/>
  <c r="F10" i="2"/>
  <c r="E10" i="2"/>
  <c r="D10" i="2"/>
  <c r="C10" i="2"/>
  <c r="B10" i="2"/>
  <c r="F9" i="2"/>
  <c r="E9" i="2"/>
  <c r="D9" i="2"/>
  <c r="C9" i="2"/>
  <c r="B9" i="2"/>
  <c r="F8" i="2"/>
  <c r="E8" i="2"/>
  <c r="D8" i="2"/>
  <c r="C8" i="2"/>
  <c r="B8" i="2"/>
  <c r="F7" i="2"/>
  <c r="E7" i="2"/>
  <c r="D7" i="2"/>
  <c r="C7" i="2"/>
  <c r="B7" i="2"/>
  <c r="F6" i="2"/>
  <c r="E6" i="2"/>
  <c r="D6" i="2"/>
  <c r="C6" i="2"/>
  <c r="B6" i="2"/>
  <c r="F5" i="2"/>
  <c r="E5" i="2"/>
  <c r="D5" i="2"/>
  <c r="C5" i="2"/>
  <c r="B5" i="2"/>
  <c r="F4" i="2"/>
  <c r="E4" i="2"/>
  <c r="D4" i="2"/>
  <c r="C4" i="2"/>
  <c r="B4" i="2"/>
</calcChain>
</file>

<file path=xl/sharedStrings.xml><?xml version="1.0" encoding="utf-8"?>
<sst xmlns="http://schemas.openxmlformats.org/spreadsheetml/2006/main" count="6012" uniqueCount="671">
  <si>
    <t>1. How would you rate Friend's Community Facilities &amp; Services?</t>
  </si>
  <si>
    <t>2. How would you rate Friend's Connectivity?</t>
  </si>
  <si>
    <t>3. How would you rate Friend's Downtown District?</t>
  </si>
  <si>
    <t>4. How would you rate Friend's Economy?</t>
  </si>
  <si>
    <t>5. How would you rate Friend's Housing Market?</t>
  </si>
  <si>
    <t>6. How would you rate Friend's Infrastructure? </t>
  </si>
  <si>
    <t>7. What three (3) specific stores do you visit most regularly in Friend?</t>
  </si>
  <si>
    <t>8. What three (3) specific stores do you visit most regularly in other communities? (Please list the Store Name &amp; Community)</t>
  </si>
  <si>
    <t>9. What three (3) additional business types would you support in Friend?</t>
  </si>
  <si>
    <t>10. How should City leaders focus local economic development efforts? (Select top 3)</t>
  </si>
  <si>
    <t>11. Are there sufficient and safe routes to school for students?</t>
  </si>
  <si>
    <t>12. Please check all that apply.</t>
  </si>
  <si>
    <t>13. Do any members of your household regularly attend childcare outside of your home?</t>
  </si>
  <si>
    <t>14. What type of childcare does your household utilize?</t>
  </si>
  <si>
    <t>15. Are you satisfied with the childcare in Friend?</t>
  </si>
  <si>
    <t>16. Which condition best describes your current housing structure?</t>
  </si>
  <si>
    <t>17. What is Friend's greatest housing need?</t>
  </si>
  <si>
    <t>18. Do you own or rent your home? </t>
  </si>
  <si>
    <t>19. Which type of internet connection does your household primarily use? </t>
  </si>
  <si>
    <t>20. Are you satisfied with your current internet provider?</t>
  </si>
  <si>
    <t>21. Is tourism important to Friend's economy?</t>
  </si>
  <si>
    <t>22. Would you support further developing tourism opportunities in Friend?</t>
  </si>
  <si>
    <t>23. What is your favorite event in Friend?</t>
  </si>
  <si>
    <t>24. What is the most important tourist attraction in Friend?</t>
  </si>
  <si>
    <t>25. How many years have you lived in Friend?</t>
  </si>
  <si>
    <t>26. What was the biggest reason you moved to the community?</t>
  </si>
  <si>
    <t>27. What is your age?</t>
  </si>
  <si>
    <t>28. How many persons live in your home, including yourself?</t>
  </si>
  <si>
    <t>29. Please list any comments regarding this survey or other related matters. </t>
  </si>
  <si>
    <t>Date</t>
  </si>
  <si>
    <t>Time Taken</t>
  </si>
  <si>
    <t>Country Code</t>
  </si>
  <si>
    <t>Region Code</t>
  </si>
  <si>
    <t>First Name</t>
  </si>
  <si>
    <t>Last Name</t>
  </si>
  <si>
    <t>Email</t>
  </si>
  <si>
    <t>Custom Field</t>
  </si>
  <si>
    <t>Participant tracking code</t>
  </si>
  <si>
    <t>Completed</t>
  </si>
  <si>
    <t>External ID</t>
  </si>
  <si>
    <t>Overall Facilities &amp; Services</t>
  </si>
  <si>
    <t>City Government</t>
  </si>
  <si>
    <t>Fire Protection / EMS</t>
  </si>
  <si>
    <t>Healthcare</t>
  </si>
  <si>
    <t>Law Enforcement</t>
  </si>
  <si>
    <t>Library</t>
  </si>
  <si>
    <t>Parks &amp; Recreation</t>
  </si>
  <si>
    <t>Public School (Friend Public Schools)</t>
  </si>
  <si>
    <t>Senior Citizen Programs</t>
  </si>
  <si>
    <t>Overall Connectivity</t>
  </si>
  <si>
    <t>Pedestrian Accessibility</t>
  </si>
  <si>
    <t>Vehicular Accessibility</t>
  </si>
  <si>
    <t>Hike/Bike Trails</t>
  </si>
  <si>
    <t>Wayfinding to Landmarks</t>
  </si>
  <si>
    <t>Gateway Entrances</t>
  </si>
  <si>
    <t>Overall Downtown District</t>
  </si>
  <si>
    <t>Aesthetics / Beautification</t>
  </si>
  <si>
    <t>Lighting / Signage</t>
  </si>
  <si>
    <t>Restaurant Variety</t>
  </si>
  <si>
    <t>Retail Store Variety</t>
  </si>
  <si>
    <t>Entertainment Variety</t>
  </si>
  <si>
    <t>Overall Economy</t>
  </si>
  <si>
    <t>Business Support &amp; Retention</t>
  </si>
  <si>
    <t>Entrepreneurship Support</t>
  </si>
  <si>
    <t>Job Opportunities</t>
  </si>
  <si>
    <t>Youth Retention</t>
  </si>
  <si>
    <t>Overall Housing Market</t>
  </si>
  <si>
    <t>Housing for Purchase</t>
  </si>
  <si>
    <t>Housing for Rent</t>
  </si>
  <si>
    <t>Housing for Disabled Residents</t>
  </si>
  <si>
    <t>Housing for Older Adults (55+)</t>
  </si>
  <si>
    <t>Homeownership Assistance</t>
  </si>
  <si>
    <t>Housing Rehabilitation Assistance</t>
  </si>
  <si>
    <t>Overall Infrastructure</t>
  </si>
  <si>
    <t>Sanitary Sewer</t>
  </si>
  <si>
    <t>Sidewalks</t>
  </si>
  <si>
    <t>Streets</t>
  </si>
  <si>
    <t>Stormwater Drainage</t>
  </si>
  <si>
    <t>Water Quality</t>
  </si>
  <si>
    <t>Water Pressure</t>
  </si>
  <si>
    <t>Electricity</t>
  </si>
  <si>
    <t>1. Store Name</t>
  </si>
  <si>
    <t>2. Store Name</t>
  </si>
  <si>
    <t>3. Store Name</t>
  </si>
  <si>
    <t>1. Store Name, Community</t>
  </si>
  <si>
    <t>2. Store Name, Community</t>
  </si>
  <si>
    <t>3. Store Name, Community</t>
  </si>
  <si>
    <t>1. Business Type</t>
  </si>
  <si>
    <t>2. Business Type</t>
  </si>
  <si>
    <t>3. Business Type</t>
  </si>
  <si>
    <t>Downtown Revitalization</t>
  </si>
  <si>
    <t>Entrepreneurial Opportunities</t>
  </si>
  <si>
    <t>Existing Business Support</t>
  </si>
  <si>
    <t>Housing Development</t>
  </si>
  <si>
    <t>Incentives for New Industries</t>
  </si>
  <si>
    <t>Incentives for Retail Stores</t>
  </si>
  <si>
    <t>Incentives for Service Sector</t>
  </si>
  <si>
    <t>Local Funding Assistance</t>
  </si>
  <si>
    <t>Workforce Development</t>
  </si>
  <si>
    <t>Other (Please Specify)</t>
  </si>
  <si>
    <t/>
  </si>
  <si>
    <t>I am a graduate of Friend Public Schools.</t>
  </si>
  <si>
    <t>A member(s) of my household is a graduate of Friend Public Schools.</t>
  </si>
  <si>
    <t>I am enrolled or a member of my household is enrolled at Friend Public Schools.</t>
  </si>
  <si>
    <t>I am or a member(s) of my household is employed by Friend Public Schools.</t>
  </si>
  <si>
    <t>None of the above.</t>
  </si>
  <si>
    <t>Price</t>
  </si>
  <si>
    <t>Hours of Operation</t>
  </si>
  <si>
    <t>Quality of Care</t>
  </si>
  <si>
    <t>Availability</t>
  </si>
  <si>
    <t>Reliability</t>
  </si>
  <si>
    <t>Speed</t>
  </si>
  <si>
    <t>N/A</t>
  </si>
  <si>
    <t>Very Satisfied</t>
  </si>
  <si>
    <t>Satisfied</t>
  </si>
  <si>
    <t>Unsatisfied</t>
  </si>
  <si>
    <t>Very Unsatisfied</t>
  </si>
  <si>
    <t>X</t>
  </si>
  <si>
    <t>No</t>
  </si>
  <si>
    <t>Do Not Utilize Childcare</t>
  </si>
  <si>
    <t>No Repairs Needed</t>
  </si>
  <si>
    <t>Rental</t>
  </si>
  <si>
    <t>Rent</t>
  </si>
  <si>
    <t>Fiber Internet</t>
  </si>
  <si>
    <t>Important</t>
  </si>
  <si>
    <t>11 - 20 years</t>
  </si>
  <si>
    <t>Small Town Atmosphere</t>
  </si>
  <si>
    <t>19 years or younger</t>
  </si>
  <si>
    <t>US</t>
  </si>
  <si>
    <t>Dollar General</t>
  </si>
  <si>
    <t>Qwik 6</t>
  </si>
  <si>
    <t>H.A.T.S. Thrift Store</t>
  </si>
  <si>
    <t>Walmart- Crete</t>
  </si>
  <si>
    <t>Red Path Gallery &amp; Tasting Room- Seward</t>
  </si>
  <si>
    <t>Bookstore</t>
  </si>
  <si>
    <t>Coffee Shop</t>
  </si>
  <si>
    <t>Some type of entertainment</t>
  </si>
  <si>
    <t>Needs Major Repairs, Over $15,000</t>
  </si>
  <si>
    <t>Assistance for repairs
Low Income housing options
Rental options</t>
  </si>
  <si>
    <t>Wireless / Cellular Network Internet</t>
  </si>
  <si>
    <t>Yes</t>
  </si>
  <si>
    <t>We don't really stay long at any events. My family can do most of what we want to do at any events in about an hour.</t>
  </si>
  <si>
    <t>I don't think there is anything really special that would attract people outside of town besides school sporting events</t>
  </si>
  <si>
    <t>1 - 5 years</t>
  </si>
  <si>
    <t>Cost of Living</t>
  </si>
  <si>
    <t>20 - 39 years</t>
  </si>
  <si>
    <t>I think there should be more variety of events and ways to encourage community involvement. Block parties, sidewalk chalk festivals, fun things for kids to do.</t>
  </si>
  <si>
    <t>qwik 6</t>
  </si>
  <si>
    <t>dg</t>
  </si>
  <si>
    <t>walmart- Lincoln</t>
  </si>
  <si>
    <t>hyvee- Lincoln</t>
  </si>
  <si>
    <t>Target- Lincoln</t>
  </si>
  <si>
    <t>Own</t>
  </si>
  <si>
    <t>Would be nice to have more town celebrations. Surrounding towns have street dances and beer gardens and town celebrations. 4th of July is okay but why stay here when Seward is 30 mins away and they have so much more offered for their 4th Celebration.
Other than the 4th I can't think of a single event in Friend that stands out.</t>
  </si>
  <si>
    <t>Any sports events bring in people. 
Otherwise we don't even have a place for out of town guests to stay. 
Ex-If someone wanted to have a wedding our town vs another town with a motel or somewhere for guest I feel that would sway the choice to the town with a place for the guest, taking away potential business for the Friend Community.</t>
  </si>
  <si>
    <t>Job Location</t>
  </si>
  <si>
    <t>40 - 59 years</t>
  </si>
  <si>
    <t>I'm scared to let my children walk to school due to the main ways not having sidewalks and people flying down the roads to drop their children off.
5th street is dangerous, and I refuse to let my children walk, or ride their bike on that road with the heavy traffic and lack of sidewalks, on top off the side of the road crumbling making it not safe. 
I think that the future of this town relies on families wanting to raise their children here, and there isn't much to attract a family here vs other towns.
There are people in this town who want to see it flourish but they feel their voice doesn't matter, so they leave. 
Our hospital is the biggest under the table joke in this town.  People joke if they are dying take them to another towns emergency room so they stand a chance. It hemorrhages money, needing constant bail outs and doesn't pay its bills or employees. It's not a secret that you do not want to work for them as you won't get paid. 
I'm actually glad chief Grey is gone, he was lazy and it was discouraging to see his vehicle parked at his friends houses during the day. I hope the next step is to hire someone who actually takes pride in their job. 
I find it also a little odd I had to go on the Friend website- trying to find 2025 minute meetings- to find this survey and it wasn't advertised via Facebook. If you want honest feedback let the people know where they can give it. 
There are so many good people in this community that just want to raise their families and live a simple life and its a shame that the city doesn't seem to care about them.</t>
  </si>
  <si>
    <t>None</t>
  </si>
  <si>
    <t>Porn shop</t>
  </si>
  <si>
    <t>V</t>
  </si>
  <si>
    <t>firearms sales</t>
  </si>
  <si>
    <t>resturant</t>
  </si>
  <si>
    <t>Specilitay bar</t>
  </si>
  <si>
    <t>apartments</t>
  </si>
  <si>
    <t>Very Important</t>
  </si>
  <si>
    <t>4th july</t>
  </si>
  <si>
    <t>anything to create tax revenue.
outdoor annual event like czech days</t>
  </si>
  <si>
    <t>Don't spend more tax payer money or BONDS,, Actively look for grants and state aid!!!!</t>
  </si>
  <si>
    <t>Freckled Door</t>
  </si>
  <si>
    <t>Blue Blossom</t>
  </si>
  <si>
    <t>DG</t>
  </si>
  <si>
    <t>Walmart York</t>
  </si>
  <si>
    <t>Scooters Crete</t>
  </si>
  <si>
    <t>Casey's Exeter</t>
  </si>
  <si>
    <t>Coffee shop</t>
  </si>
  <si>
    <t>Bakery</t>
  </si>
  <si>
    <t>Ricos</t>
  </si>
  <si>
    <t>Pourhouse</t>
  </si>
  <si>
    <t>Qwik Six</t>
  </si>
  <si>
    <t>After School Program</t>
  </si>
  <si>
    <t>I would love to have safe sidewalks around town for people to access  for walking and biking.</t>
  </si>
  <si>
    <t>Rico's</t>
  </si>
  <si>
    <t>The Freckled Door</t>
  </si>
  <si>
    <t>Target, Lincoln</t>
  </si>
  <si>
    <t>Hyvee, Lincoln</t>
  </si>
  <si>
    <t>Walmart, Crete</t>
  </si>
  <si>
    <t>Other Restaruants</t>
  </si>
  <si>
    <t>Cleaning up the abandoned houses around town</t>
  </si>
  <si>
    <t>4th of July</t>
  </si>
  <si>
    <t>Our holiday events</t>
  </si>
  <si>
    <t>We should add a dog park, would be very convenient to stay in town rather than going to Crete</t>
  </si>
  <si>
    <t>Walmart</t>
  </si>
  <si>
    <t>Needs Minor Repairs, Under $3,000</t>
  </si>
  <si>
    <t>Dollar general</t>
  </si>
  <si>
    <t>Quick six</t>
  </si>
  <si>
    <t>Walmart in York</t>
  </si>
  <si>
    <t>Fast food</t>
  </si>
  <si>
    <t>Clothing</t>
  </si>
  <si>
    <t>Needs Moderate Repairs, $3,000  -$15,000</t>
  </si>
  <si>
    <t>Cable Internet</t>
  </si>
  <si>
    <t>6 - 10 years</t>
  </si>
  <si>
    <t>Q6</t>
  </si>
  <si>
    <t>Johnsons</t>
  </si>
  <si>
    <t>Walmart Crete</t>
  </si>
  <si>
    <t>Food Mart crete</t>
  </si>
  <si>
    <t>Help elderly with minor repairs.</t>
  </si>
  <si>
    <t>Train Depot</t>
  </si>
  <si>
    <t>More than 20 years</t>
  </si>
  <si>
    <t>Close to elderly family in Manor, then they closed it.</t>
  </si>
  <si>
    <t>60 years or older</t>
  </si>
  <si>
    <t>I really hope the Daycare works out! Hated seeing that building set empty for so long.</t>
  </si>
  <si>
    <t>More cost friendly options for regular working families</t>
  </si>
  <si>
    <t>Unimportant</t>
  </si>
  <si>
    <t>Grew up in Friend</t>
  </si>
  <si>
    <t>Qwik6</t>
  </si>
  <si>
    <t>Walmart in Seward</t>
  </si>
  <si>
    <t>Crete Food Mart in Cretecar</t>
  </si>
  <si>
    <t>Car wash</t>
  </si>
  <si>
    <t>Someone to do repairs.</t>
  </si>
  <si>
    <t>4th of July parade</t>
  </si>
  <si>
    <t>Johnson's Pharmacy</t>
  </si>
  <si>
    <t>Scooters</t>
  </si>
  <si>
    <t>Beaver Hardware</t>
  </si>
  <si>
    <t>Fast Food Chain</t>
  </si>
  <si>
    <t>Daycare</t>
  </si>
  <si>
    <t>Apartments</t>
  </si>
  <si>
    <t>Kinetic</t>
  </si>
  <si>
    <t>The 4th of July Activities and the Community Christmas</t>
  </si>
  <si>
    <t>The events that are sponsored like the 4th of July Activities &amp; Community Christmas</t>
  </si>
  <si>
    <t>I really hope there will be a plan of action that comes out of this survey, not just to answer questions.  The City Council needs to focus more of their attention on things that keep the community safe such as supporting the aging infrastructure.</t>
  </si>
  <si>
    <t>Rico’s</t>
  </si>
  <si>
    <t>Pour House</t>
  </si>
  <si>
    <t>Sam’s , Lincoln</t>
  </si>
  <si>
    <t>Walmart, Seward</t>
  </si>
  <si>
    <t>More affordable housing for younger people.</t>
  </si>
  <si>
    <t>Johnson’s pharmacy</t>
  </si>
  <si>
    <t>Freckled door</t>
  </si>
  <si>
    <t>Qwik 6/DG</t>
  </si>
  <si>
    <t>Costco</t>
  </si>
  <si>
    <t>Hy-Vee</t>
  </si>
  <si>
    <t>Something for the teens</t>
  </si>
  <si>
    <t>Coffee spot</t>
  </si>
  <si>
    <t>Over all we need more “3rd spaces”</t>
  </si>
  <si>
    <t>In-Home Care</t>
  </si>
  <si>
    <t>4th of July pre 2024</t>
  </si>
  <si>
    <t>Pool and Opera House</t>
  </si>
  <si>
    <t>Department store</t>
  </si>
  <si>
    <t>Clothing store</t>
  </si>
  <si>
    <t>Very Unimportant</t>
  </si>
  <si>
    <t>Independance parade</t>
  </si>
  <si>
    <t>none that I know of</t>
  </si>
  <si>
    <t>Less than 1 year</t>
  </si>
  <si>
    <t>family</t>
  </si>
  <si>
    <t>none</t>
  </si>
  <si>
    <t>Sam’s Lincoln</t>
  </si>
  <si>
    <t>Ace Crete</t>
  </si>
  <si>
    <t>Restaurant</t>
  </si>
  <si>
    <t>Bar</t>
  </si>
  <si>
    <t>The Fourth of July</t>
  </si>
  <si>
    <t>The golf course</t>
  </si>
  <si>
    <t>Assisted living</t>
  </si>
  <si>
    <t>Restaurants</t>
  </si>
  <si>
    <t>Quick6</t>
  </si>
  <si>
    <t>Bank</t>
  </si>
  <si>
    <t>Walmart, seward</t>
  </si>
  <si>
    <t>Restaurants, lincoln</t>
  </si>
  <si>
    <t>Hardware store, beaver crossing</t>
  </si>
  <si>
    <t>Dog sitter</t>
  </si>
  <si>
    <t>Housing in general - starter homes for young families</t>
  </si>
  <si>
    <t>4th of july</t>
  </si>
  <si>
    <t>Golf course, Pour house</t>
  </si>
  <si>
    <t>Friend is a pretty great little town.   I think it has a lot going for it</t>
  </si>
  <si>
    <t>Body wellness</t>
  </si>
  <si>
    <t>Etc</t>
  </si>
  <si>
    <t>Other</t>
  </si>
  <si>
    <t>Easter egg hunt
Fourth of July</t>
  </si>
  <si>
    <t>Quick 6</t>
  </si>
  <si>
    <t>Johnsons pharmacy</t>
  </si>
  <si>
    <t>Walmart york</t>
  </si>
  <si>
    <t>Walmart crete</t>
  </si>
  <si>
    <t>Tractor supply crete</t>
  </si>
  <si>
    <t>Outdoor hunting and fishing type</t>
  </si>
  <si>
    <t>Availability and price</t>
  </si>
  <si>
    <t>Beer and bacon</t>
  </si>
  <si>
    <t>Pour house and opera house</t>
  </si>
  <si>
    <t>Wal Mart Crete</t>
  </si>
  <si>
    <t>Wal mart Seward</t>
  </si>
  <si>
    <t>Shoe store</t>
  </si>
  <si>
    <t>4tb of July</t>
  </si>
  <si>
    <t>Opera House</t>
  </si>
  <si>
    <t>Got married</t>
  </si>
  <si>
    <t>Johnson pharmacy</t>
  </si>
  <si>
    <t>Walmart  Crete,Ne</t>
  </si>
  <si>
    <t>FOOD</t>
  </si>
  <si>
    <t>BAR</t>
  </si>
  <si>
    <t>Something  for youth to do</t>
  </si>
  <si>
    <t>Downtown</t>
  </si>
  <si>
    <t>Parts city</t>
  </si>
  <si>
    <t>Country club</t>
  </si>
  <si>
    <t>Bowling alley</t>
  </si>
  <si>
    <t>Golfing</t>
  </si>
  <si>
    <t>Golf course</t>
  </si>
  <si>
    <t>Freckled Doorc</t>
  </si>
  <si>
    <t>Qwick 6</t>
  </si>
  <si>
    <t>Johnson’s</t>
  </si>
  <si>
    <t>Walmart , Crete , York</t>
  </si>
  <si>
    <t>Tractor supply  Crete</t>
  </si>
  <si>
    <t>Dollar tree York</t>
  </si>
  <si>
    <t>Coffee</t>
  </si>
  <si>
    <t>Nails</t>
  </si>
  <si>
    <t>Renter</t>
  </si>
  <si>
    <t>4 th of July</t>
  </si>
  <si>
    <t>Pool ,park , Spreeman pond &amp;  opera house,</t>
  </si>
  <si>
    <t>Menards, Lincoln</t>
  </si>
  <si>
    <t>Sam’s Club, Lincoln</t>
  </si>
  <si>
    <t>Bakery/Coffeeshop</t>
  </si>
  <si>
    <t>Subway</t>
  </si>
  <si>
    <t>Cafe</t>
  </si>
  <si>
    <t>Affordability</t>
  </si>
  <si>
    <t>100th Year Celebration over 4th of July</t>
  </si>
  <si>
    <t>There isn’t much to offer as far as activities here in Friend. I am sure that keeps a lot of people from wanting to move here. There needs to be another type of food establishment. It would be nice for there to be activities for the youth to be able to do as well.</t>
  </si>
  <si>
    <t>The Freckled door</t>
  </si>
  <si>
    <t>Walmart Seward</t>
  </si>
  <si>
    <t>Lincoln</t>
  </si>
  <si>
    <t>Breakfast</t>
  </si>
  <si>
    <t>New housing development gif people build</t>
  </si>
  <si>
    <t>Christmas &amp; 4th of July</t>
  </si>
  <si>
    <t>Quik 6</t>
  </si>
  <si>
    <t>Citizens Bank</t>
  </si>
  <si>
    <t>Body Shop</t>
  </si>
  <si>
    <t>Kerry’s, McCool</t>
  </si>
  <si>
    <t>Allure, Seward</t>
  </si>
  <si>
    <t>Super Saver, Lincoln</t>
  </si>
  <si>
    <t>Housing for the elderly of all needs (nursing home, assisted living facility)</t>
  </si>
  <si>
    <t>Beer and Bacon</t>
  </si>
  <si>
    <t>Friend is a great community and has a lot to offer. Citizens take pride in the community, and we have the best city employees.</t>
  </si>
  <si>
    <t>Whole Foods Lincoln</t>
  </si>
  <si>
    <t>Culvers Lincoln</t>
  </si>
  <si>
    <t>Cafe, bakery</t>
  </si>
  <si>
    <t>Craft Store</t>
  </si>
  <si>
    <t>Nothing but warmer street lighting!</t>
  </si>
  <si>
    <t>Christmas, 4th July</t>
  </si>
  <si>
    <t>--</t>
  </si>
  <si>
    <t>Please improve street lighting to be warmer in light color and not blast into houses, some also have loud transformers
Also wondering about railroad speeds in town and maintenance of asphalt on railroad crossings
Also improvement / beautification of Route 6 corridor with decorations, real estate improvements would be great</t>
  </si>
  <si>
    <t>Car quest</t>
  </si>
  <si>
    <t>Ace hardware</t>
  </si>
  <si>
    <t>Home Depot</t>
  </si>
  <si>
    <t>Hardware store</t>
  </si>
  <si>
    <t>Rentals</t>
  </si>
  <si>
    <t>Unknown</t>
  </si>
  <si>
    <t>Some council members and mayor are hurting the development of the city</t>
  </si>
  <si>
    <t>Walmart Lincoln</t>
  </si>
  <si>
    <t>Cisco. Lincoln</t>
  </si>
  <si>
    <t>Shells. Lincoln</t>
  </si>
  <si>
    <t>Furniture store</t>
  </si>
  <si>
    <t>Rental property</t>
  </si>
  <si>
    <t>San Carlo.</t>
  </si>
  <si>
    <t>Done many surveys but seems like nothing ever changes</t>
  </si>
  <si>
    <t>Runza/fast food type option</t>
  </si>
  <si>
    <t>4th of July!</t>
  </si>
  <si>
    <t>Not sure.</t>
  </si>
  <si>
    <t>Menards Lincoln</t>
  </si>
  <si>
    <t>Street improvement</t>
  </si>
  <si>
    <t>New housing</t>
  </si>
  <si>
    <t>We have events?</t>
  </si>
  <si>
    <t>Dairy Queen Crete</t>
  </si>
  <si>
    <t>Jersey Mike's Lincoln</t>
  </si>
  <si>
    <t>Night time restaurant</t>
  </si>
  <si>
    <t>Chinese</t>
  </si>
  <si>
    <t>Christmas Festival</t>
  </si>
  <si>
    <t>Smaller towns have Senior centers. We need something here.</t>
  </si>
  <si>
    <t>Dg</t>
  </si>
  <si>
    <t>Na</t>
  </si>
  <si>
    <t>Food</t>
  </si>
  <si>
    <t>Starlink</t>
  </si>
  <si>
    <t>Christmas</t>
  </si>
  <si>
    <t>Poorhouse when it’s open</t>
  </si>
  <si>
    <t>Johnson’s Pharmacy</t>
  </si>
  <si>
    <t>Scooters Coffee- Crete</t>
  </si>
  <si>
    <t>Sam’s Club-Lincoln</t>
  </si>
  <si>
    <t>Dog Daycare</t>
  </si>
  <si>
    <t>Bowling Alley</t>
  </si>
  <si>
    <t>Affordable housing. Townhouses, apartment building(bigger than the ones currently here).</t>
  </si>
  <si>
    <t>Windstream</t>
  </si>
  <si>
    <t>Fourth of July is amazing.</t>
  </si>
  <si>
    <t>Most likely The Freckled Door</t>
  </si>
  <si>
    <t>Wal-Mart Seward</t>
  </si>
  <si>
    <t>Hy vee lincoln</t>
  </si>
  <si>
    <t>Gift store</t>
  </si>
  <si>
    <t>Coffee place</t>
  </si>
  <si>
    <t>Starter or rental homes. Home available under 200k</t>
  </si>
  <si>
    <t>Family was here</t>
  </si>
  <si>
    <t>It is sad to see the number of houses in disrepair that seem to be abandoned. If you aren't going to fix sell the darn thing.</t>
  </si>
  <si>
    <t>Friend Country Club</t>
  </si>
  <si>
    <t>Scheels Lincoln</t>
  </si>
  <si>
    <t>Beaver Hardware Beaver Crossing</t>
  </si>
  <si>
    <t>Bar and Grill</t>
  </si>
  <si>
    <t>Outdoors/sporting store</t>
  </si>
  <si>
    <t>Childcare Center</t>
  </si>
  <si>
    <t>Spouse grew up in Friend</t>
  </si>
  <si>
    <t>Johnson s</t>
  </si>
  <si>
    <t>Beaver Hardware Beaver crossing</t>
  </si>
  <si>
    <t>Walmart  Seward</t>
  </si>
  <si>
    <t>Etc. Seward</t>
  </si>
  <si>
    <t>Sandwich shop</t>
  </si>
  <si>
    <t>Senior center lo</t>
  </si>
  <si>
    <t>Not Applicable</t>
  </si>
  <si>
    <t>Quilts of Valor</t>
  </si>
  <si>
    <t>Was the police  station/ spread house</t>
  </si>
  <si>
    <t>Hats thrift store is excellent,  also Antique store, Ricos , Friend  golf, Blue Blossom,  Hair salons,  Banks are great,  Insurance. School is awesome</t>
  </si>
  <si>
    <t>Salon west</t>
  </si>
  <si>
    <t>Coop</t>
  </si>
  <si>
    <t>Good food-burgers, salads, fries</t>
  </si>
  <si>
    <t>Sports</t>
  </si>
  <si>
    <t>?</t>
  </si>
  <si>
    <t>Dollar tree  YorkNE</t>
  </si>
  <si>
    <t>Home Goods Lincoln NE</t>
  </si>
  <si>
    <t>Target Lincoln</t>
  </si>
  <si>
    <t>Address vacant houses on chestnut st , owners doing nothing with properties , NUISANCE PROPERTIES , 
property on 5th &amp; Cherry that’s over grown and not taken care of , it lowers the value of near by houses ,</t>
  </si>
  <si>
    <t>4th of july , Christmas festival</t>
  </si>
  <si>
    <t>city park &amp; Swimming pool</t>
  </si>
  <si>
    <t>Crete napa</t>
  </si>
  <si>
    <t>Walmart seward</t>
  </si>
  <si>
    <t>Charlie's pub milligan</t>
  </si>
  <si>
    <t>Auto parts</t>
  </si>
  <si>
    <t>Gas station</t>
  </si>
  <si>
    <t>middle income priced homes that are newer and nice to attract younger folks and families.</t>
  </si>
  <si>
    <t>Walmart Crete NE</t>
  </si>
  <si>
    <t>Ace hardware Crete NE</t>
  </si>
  <si>
    <t>Foodmart Crete NE</t>
  </si>
  <si>
    <t>Bowling alley/youth center</t>
  </si>
  <si>
    <t>Movie theater/fine arts</t>
  </si>
  <si>
    <t>Sidewalk trail improvement/overnight camping with full hookups</t>
  </si>
  <si>
    <t>Apartments or senior living</t>
  </si>
  <si>
    <t>4th of July...</t>
  </si>
  <si>
    <t>Need more.</t>
  </si>
  <si>
    <t>We've come a long way... Need to improve more. Especially sidewalks. When sidewalks don't exsis it's a sign of a city that doesn't welcome foot traffic, no red carpet feeling in a town where the sidewalk ends to exist.  Need more community functions for all age groups. (Spring... pasture golf,  corn hole tournament, pickleball etc?? )</t>
  </si>
  <si>
    <t>Oscar Nails, Lincoln</t>
  </si>
  <si>
    <t>Sam’s club Lincoln</t>
  </si>
  <si>
    <t>Runza</t>
  </si>
  <si>
    <t>Nails/Esthetics</t>
  </si>
  <si>
    <t>Massage</t>
  </si>
  <si>
    <t>More property available for growth of housing developments</t>
  </si>
  <si>
    <t>4th of July/community Christmas</t>
  </si>
  <si>
    <t>Walmart - Crete</t>
  </si>
  <si>
    <t>Costco - Lincoln</t>
  </si>
  <si>
    <t>Menards - Lincoln</t>
  </si>
  <si>
    <t>Affordable homes for middle income families to buy</t>
  </si>
  <si>
    <t>Friend Christmas Festival</t>
  </si>
  <si>
    <t>There isn't one.</t>
  </si>
  <si>
    <t>Please keep Friend with the small town feel. Don't try to be like Lincoln or other big cities. When we moved here, we felt like we moved into the setting for Mayberry R.F.D.</t>
  </si>
  <si>
    <t>Studio 508</t>
  </si>
  <si>
    <t>Runza, Crete</t>
  </si>
  <si>
    <t>Grocery</t>
  </si>
  <si>
    <t>None, plenty of existing houses that could be fixed up nicely.</t>
  </si>
  <si>
    <t>Whatever GigFire is</t>
  </si>
  <si>
    <t>Christmas downtown annual event</t>
  </si>
  <si>
    <t>Not sure how important it is, but the Opera House is probably the main one.</t>
  </si>
  <si>
    <t>Friend is fine as it is. Not every town needs to be mini Lincoln and always growing. Enjoy what we have.</t>
  </si>
  <si>
    <t>Dollar tree lincoln</t>
  </si>
  <si>
    <t>Tractor supply york</t>
  </si>
  <si>
    <t>Hardware</t>
  </si>
  <si>
    <t>Grocery store</t>
  </si>
  <si>
    <t>Affordable rentals</t>
  </si>
  <si>
    <t>Do Not Pay Rent</t>
  </si>
  <si>
    <t>Fourth of july</t>
  </si>
  <si>
    <t>The friend sugn</t>
  </si>
  <si>
    <t>Walmart, crete</t>
  </si>
  <si>
    <t>Blue River Meats, crete</t>
  </si>
  <si>
    <t>UPS, lincoln</t>
  </si>
  <si>
    <t>Spa</t>
  </si>
  <si>
    <t>Health food/supplements</t>
  </si>
  <si>
    <t>More inventory</t>
  </si>
  <si>
    <t>Downtown Christmas</t>
  </si>
  <si>
    <t>There isn't one</t>
  </si>
  <si>
    <t>Near family</t>
  </si>
  <si>
    <t>Citstatebank</t>
  </si>
  <si>
    <t>Johnson Drug</t>
  </si>
  <si>
    <t>Runza Crete</t>
  </si>
  <si>
    <t>FCC</t>
  </si>
  <si>
    <t>Retirement</t>
  </si>
  <si>
    <t>Casey’s- Exeter</t>
  </si>
  <si>
    <t>Walmart- Seward</t>
  </si>
  <si>
    <t>Sack Lumber -Seward</t>
  </si>
  <si>
    <t>Affordable housing</t>
  </si>
  <si>
    <t>Golf</t>
  </si>
  <si>
    <t>Pharmacy</t>
  </si>
  <si>
    <t>905 Cafe</t>
  </si>
  <si>
    <t>Dollar tree</t>
  </si>
  <si>
    <t>True value</t>
  </si>
  <si>
    <t>Assistance Living facility</t>
  </si>
  <si>
    <t>Senior Center</t>
  </si>
  <si>
    <t>Assisted Living</t>
  </si>
  <si>
    <t>Weekly bingo and cards</t>
  </si>
  <si>
    <t>Andrew Cemetery</t>
  </si>
  <si>
    <t>Quik6</t>
  </si>
  <si>
    <t>Rico's Mexican resturant</t>
  </si>
  <si>
    <t>TSC crete</t>
  </si>
  <si>
    <t>Beaver hardware beaver crossing</t>
  </si>
  <si>
    <t>Fourth of July activities</t>
  </si>
  <si>
    <t>Ace Hardware- Crete p</t>
  </si>
  <si>
    <t>More restrauants</t>
  </si>
  <si>
    <t>Variety Store</t>
  </si>
  <si>
    <t>Housing for elderly</t>
  </si>
  <si>
    <t>Activities at the.Warren Opera House.</t>
  </si>
  <si>
    <t>Activoties to Warren Opera House</t>
  </si>
  <si>
    <t>Glad the survey was done but unfortunately the one I picked up at city was incomplete. I notified Jewels re: problem. Hopefully everyone who picked up survey will get the complete survey if they didnt complete on line.</t>
  </si>
  <si>
    <t>Dollar store</t>
  </si>
  <si>
    <t>Scooters, crete</t>
  </si>
  <si>
    <t>Bar and grill</t>
  </si>
  <si>
    <t>Nail salon</t>
  </si>
  <si>
    <t>Pond</t>
  </si>
  <si>
    <t>Wal mart   Crete</t>
  </si>
  <si>
    <t>Beaver Hardware  Beaver crossing</t>
  </si>
  <si>
    <t>Khols, York</t>
  </si>
  <si>
    <t>Bar Resturant</t>
  </si>
  <si>
    <t>Plumber</t>
  </si>
  <si>
    <t>We need both work force rentals and new workforce entry level housing</t>
  </si>
  <si>
    <t>San Carlo room events</t>
  </si>
  <si>
    <t>San Carlo and finish Opera House</t>
  </si>
  <si>
    <t>Started a new business and location</t>
  </si>
  <si>
    <t>We need to continue the effort we have had in business and industry, continue cooperation and funding between the City, Community Redevelopment Authority Board and the Friend Development Group, Friend area fund and look hard into housing</t>
  </si>
  <si>
    <t>Warren Building</t>
  </si>
  <si>
    <t>Quick Six</t>
  </si>
  <si>
    <t>Citizens State Bank</t>
  </si>
  <si>
    <t>Hyvee Lincoln</t>
  </si>
  <si>
    <t>Sweet Tea Marketing Seward</t>
  </si>
  <si>
    <t>Casey’s Lincoln</t>
  </si>
  <si>
    <t>NA</t>
  </si>
  <si>
    <t>More housing options. It would be helpful to identify historic homes and encourage renovation of those. For example, there is a house that a Ray Page family member owned and it is owned by someone who isn’t caring for it. Another empty house was home to an early Friend family. I believe the home was the first Catholic rectory and moved to its current location. Some communities have a listing of historic homes with a QR code to learn about them and do the same with business locations.</t>
  </si>
  <si>
    <t>Anything the Friend Historical Society provides</t>
  </si>
  <si>
    <t>Warren Building/Opera House built in 1885 and listed on the National Register of Historic Places.</t>
  </si>
  <si>
    <t>I do not live in the community</t>
  </si>
  <si>
    <t>I attend church in Friend, utilize local physician services,  and am part of the Friend Historical Society whose mission is to provide a community gathering place in the historic Warren Building- Opera House. It is a state  and national treasure</t>
  </si>
  <si>
    <t>Friend is a community “on the move.” The community needs to do more to showcase its many family friendly assets. 
More could be done to keep up the city event website. Someone needs to be assigned to communicate with groups to get their events. Actually a listing of groups doing events would be helpful. The listings need to be posted months in advance and not wait until the month of the event. Many of us are trying to schedule events a year in advance. 
There needs to be more housing availability. I understand some owners are asked to submit  plans for improvements needed to homes/downtown buildings that are run down. Those plans should be available for public review if requested. 
Thank you for providing this survey.</t>
  </si>
  <si>
    <t>Walmart/Crete</t>
  </si>
  <si>
    <t>Casey’s/lincoln/crete/exeter</t>
  </si>
  <si>
    <t>Any restaurant</t>
  </si>
  <si>
    <t>Local dancing</t>
  </si>
  <si>
    <t>Sam's Club, Lincoln</t>
  </si>
  <si>
    <t>Petsmart, Lincoln</t>
  </si>
  <si>
    <t>Entertainment: ex. bowling, roller skating</t>
  </si>
  <si>
    <t>Quality fast food: burgers, sandwiches</t>
  </si>
  <si>
    <t>Affordable housing for first time homeowners. More options for elderly. More affordable rental options.</t>
  </si>
  <si>
    <t>Garage Sale</t>
  </si>
  <si>
    <t>Wal Mart -Crete</t>
  </si>
  <si>
    <t>Tractor Supply - Crete</t>
  </si>
  <si>
    <t>Movie Theater</t>
  </si>
  <si>
    <t>Runza/Subway</t>
  </si>
  <si>
    <t>I hate shopping in Friend- rather leave town and spend a day in Lincoln</t>
  </si>
  <si>
    <t>Something that’s not embarrassing</t>
  </si>
  <si>
    <t>Building an affordable home that cost over 300k is so out of touch it’s comical. 2 bedroom apartments for over 900 in a community that doesn’t have the jobs for that is also comical. You have to be rich to live here comfortably.</t>
  </si>
  <si>
    <t>Anything this towns government tries to do to “spruce up” the town is a joke. Who wants to eat lunch never to the highway in corrugated tin in the summer?</t>
  </si>
  <si>
    <t>We do not have a single thing in this town to bring anyone here to visit. We love to actually leave to find stuff to do.</t>
  </si>
  <si>
    <t>ricos</t>
  </si>
  <si>
    <t>freckled door</t>
  </si>
  <si>
    <t>wellness shop</t>
  </si>
  <si>
    <t>milford market</t>
  </si>
  <si>
    <t>dragonly coffee milford</t>
  </si>
  <si>
    <t>ace hardware crete</t>
  </si>
  <si>
    <t>entertainment</t>
  </si>
  <si>
    <t>pet</t>
  </si>
  <si>
    <t>food</t>
  </si>
  <si>
    <t>updated homes</t>
  </si>
  <si>
    <t>4th of july parade</t>
  </si>
  <si>
    <t>gazebo</t>
  </si>
  <si>
    <t>city council needs better communication and care for citzens</t>
  </si>
  <si>
    <t>Freckle Door</t>
  </si>
  <si>
    <t>Exeter Lumber</t>
  </si>
  <si>
    <t>Family Restaurant</t>
  </si>
  <si>
    <t>Hardware Store</t>
  </si>
  <si>
    <t>Renovating vacant homes to increase housing opportunities</t>
  </si>
  <si>
    <t>4th of July Celebration</t>
  </si>
  <si>
    <t>Swimming pool</t>
  </si>
  <si>
    <t>I support any projects that would improve the overall appearance of Friend (on the highway, downtown area, and residential areas).</t>
  </si>
  <si>
    <t>Walmart, Crete, NE</t>
  </si>
  <si>
    <t>Kohl's, Lincoln, NE</t>
  </si>
  <si>
    <t>Walgreens, York, NE</t>
  </si>
  <si>
    <t>Optometrist - Healthcare that we don't have presently</t>
  </si>
  <si>
    <t>More retail stores on  Maple Street</t>
  </si>
  <si>
    <t>Rehab of some of the older houses in town and their properties with weeds in the summer and vehicles that are not licensed.
Assisted living for the elderly. (The loss of the nursing home was devastating.)</t>
  </si>
  <si>
    <t>July 4 activites. I think some new events could be added to this day. There are activities for youth, but we need more activities for the middle-aged group and older folks. I think the July 4 events could be better advertised to attract out-of-towners.
The Christmas activity in Friend is nice too.  Again, I think there are activities we could add to make this a more attractive event.</t>
  </si>
  <si>
    <t>I think the depot could be an attraction if a group would get involved and make it so.  It is too bad we lost our little police station.  This could have been moved to a different location and could have been a tourist attraction.  I think the loss of the Daisy Queen was sad.  Not many locations have local ice cream shops anymore.  Many people pulled off the highway to get an ice cream treat there. 
If I had to name an existing attraction, I guess it would be the town park and the pond.  The cemetery may be an attraction for those doing genealogical research. Is there a good directory at the cemetery?</t>
  </si>
  <si>
    <t>Lots of people travel on Highway 6 and the highway has a long route through Friend.  I think we could make this route more attractive by taking better care of the appearance as one drives through Friend - weeds along curbs, some clutter by some of the businesses along the highway, etc. By making this more attractive, more people might want to pull off and take a look at other sites in Friend.
I would like to see revitalization and rehab of the buildings on Maple Street.  We lost a wall to  Johnson Pharmacy by the alley and another building lost a wall in the alley earlier.  I would like to see some grants or community redevelpment to fix these buildings up so they are more attractive and conducive to businesses to use.
Rico's is a great addition to Friend.  We need another restaurant. The Pour House is not open very often. The Friend Country Club offers food, but their is no signage for out-of-towners passing thru town to even know it exists as a restuarant.
Friend is a good community and it has alot to offer the people who live here. I am happy I am a resident. I think we could do a better job of keeping parts of town more attractive. Weeds mowed on some properties and unlicensed vehicles, other junk taken care of.</t>
  </si>
  <si>
    <t>Banks</t>
  </si>
  <si>
    <t>Lincoln Malls/grozwry</t>
  </si>
  <si>
    <t>Available houses to rent or buy.</t>
  </si>
  <si>
    <t>Golf course!</t>
  </si>
  <si>
    <t>Married a hometown boy</t>
  </si>
  <si>
    <t>Please use this survey to listen to the people and move forward with actual changes.</t>
  </si>
  <si>
    <t>Hy-Vee, Lincoln</t>
  </si>
  <si>
    <t>Boutique/Gifts</t>
  </si>
  <si>
    <t>Reasonable housing for young families</t>
  </si>
  <si>
    <t>Warren Opera House</t>
  </si>
  <si>
    <t>Appreciate the community input through this survey</t>
  </si>
  <si>
    <t>Places to rent</t>
  </si>
  <si>
    <t>Fcc</t>
  </si>
  <si>
    <t>Part city</t>
  </si>
  <si>
    <t>Raising canes</t>
  </si>
  <si>
    <t>Dominoes/godfathers/Valentino's</t>
  </si>
  <si>
    <t>More houses. New developments/infrastructure to grow the town.</t>
  </si>
  <si>
    <t>We need more events other than the 4th of July celebration.</t>
  </si>
  <si>
    <t>Opra house?</t>
  </si>
  <si>
    <t>The freckles door</t>
  </si>
  <si>
    <t>Russ’s market Lincoln</t>
  </si>
  <si>
    <t>Affordable homes in market ready shape</t>
  </si>
  <si>
    <t>Spouse</t>
  </si>
  <si>
    <t>Feel very strongly that the country club needs to be updated and brought current in order to attract visitors, and keep revenue in town. Currently I feel like people are leaving friend for food options. Dorchester, Milligan and Beaver Crossing have options friend does not.</t>
  </si>
  <si>
    <t>Johnson Pharmacy</t>
  </si>
  <si>
    <t>Ace Hardware Crete</t>
  </si>
  <si>
    <t>Can’t think of any that aren’t already here</t>
  </si>
  <si>
    <t>Remove manganese from water supply</t>
  </si>
  <si>
    <t>Availability ebbs and flows but more as affordable as possible new options should be salable if market is not flooded.</t>
  </si>
  <si>
    <t>Golf league</t>
  </si>
  <si>
    <t>Friend Country Club -golf course</t>
  </si>
  <si>
    <t>We should be realistic in what retail and industry our town can support based on considering realistic population trends. 
Available housing might be our most important industrial development as it could support the school with new families with children in town to continue to utilize our current available amount of school, healthcare, retail and recreational facilities.</t>
  </si>
  <si>
    <t>Auto Parts</t>
  </si>
  <si>
    <t>Ace Hardware</t>
  </si>
  <si>
    <t>Sack Lumber</t>
  </si>
  <si>
    <t>Resturant</t>
  </si>
  <si>
    <t>Lumber/Harware</t>
  </si>
  <si>
    <t>Not Sure</t>
  </si>
  <si>
    <t>Entertainment at the San Carlo Room</t>
  </si>
  <si>
    <t>Not sure</t>
  </si>
  <si>
    <t>I would suggest an update of the City Calendar on webpage. Use it for more than City meetings. Add activities for the City - activities, Bingo, games, sports, and City dinners like firemen's dinners or breakfasts.</t>
  </si>
  <si>
    <t>ACE, Crete</t>
  </si>
  <si>
    <t>Clean-up houses not lived in + no "apparent" rehab underway. Would free up building lots and campers on streets - excess vehicles surrounding houses = mess.</t>
  </si>
  <si>
    <t>July 4th</t>
  </si>
  <si>
    <t>Not a tourist community. Grateful for good grocery store and fire and rescue units. 
Biggest issues with us is old houses and messy yards mentioned earlier. Could a small section of 5th street be redone each year? Think Milford does that!</t>
  </si>
  <si>
    <t>Need only 1 cop. Need more businesses (downtown)</t>
  </si>
  <si>
    <t>H.A.T.S.</t>
  </si>
  <si>
    <t>Euphoria, Lincoln</t>
  </si>
  <si>
    <t>Family entertainment</t>
  </si>
  <si>
    <t>Community Garden, Art Gallery</t>
  </si>
  <si>
    <t>Help to fix old homes - financial assistance. Quicker response from Building Inspector. Advertise/more available rentals.</t>
  </si>
  <si>
    <t>Not sure - Windstream</t>
  </si>
  <si>
    <t>Trunk or Treat, 4th of July, but only stay for a little while - need more variety of events.</t>
  </si>
  <si>
    <t>People come to town for school sports. I think that is almost all of it.</t>
  </si>
  <si>
    <t>Small town atmosphere, Cost of Living</t>
  </si>
  <si>
    <t>Library is open strange hours. Don't think there are any Senior Citizen Programs. Very little/inconsistent sidewalks (pedestrian accessibility connectivity). There aren't any Hike/Bike Trails. Overall downtown district - so many unused buildings. Aesthetics/beautifications - lifeless. Lighting/signage - neon sign never works right. Housing for rent - hard to find anything available. Housing for disabled residents - is there any? Housing for older adults - is there any? Sidewalks - hardly any, not connected, din isrepair. Availability (telecommunications) - hard to contact service (Windstream). Would you support further developing tourism opportunities in Friend - Families in town for sporting events - give them something more to do.</t>
  </si>
  <si>
    <t>How would you rate Friend's Community Facilities &amp; Services?</t>
  </si>
  <si>
    <t>How would you rate Friend's Connectivity?</t>
  </si>
  <si>
    <t>How would you rate Friend's Downtown District?</t>
  </si>
  <si>
    <t>How would you rate Friend's Economy?</t>
  </si>
  <si>
    <t>How would you rate Friend's Housing Market?</t>
  </si>
  <si>
    <t>How would you rate Friend's Infrastructure? </t>
  </si>
  <si>
    <t>How should City leaders focus local economic development efforts? (Select top 3)</t>
  </si>
  <si>
    <t>Are there sufficient and safe routes to school for students?</t>
  </si>
  <si>
    <t>Please check all that apply.</t>
  </si>
  <si>
    <t>Do any members of your household regularly attend childcare outside of your home?</t>
  </si>
  <si>
    <t>What type of childcare does your household utilize?</t>
  </si>
  <si>
    <t>Are you satisfied with the childcare in Friend?</t>
  </si>
  <si>
    <t>Which condition best describes your current housing structure?</t>
  </si>
  <si>
    <t>Do you own or rent your home? </t>
  </si>
  <si>
    <t>Do you own or rent your home?&amp;nbsp;</t>
  </si>
  <si>
    <t>Which type of internet connection does your household primarily use? </t>
  </si>
  <si>
    <t>Which type of internet connection does your household primarily use?&amp;nbsp;</t>
  </si>
  <si>
    <t>Are you satisfied with your current internet provider?</t>
  </si>
  <si>
    <t>Is tourism important to Friend's economy?</t>
  </si>
  <si>
    <t>Would you support further developing tourism opportunities in Friend?</t>
  </si>
  <si>
    <t>How many years have you lived in Friend?</t>
  </si>
  <si>
    <t>What was the biggest reason you moved to the community?</t>
  </si>
  <si>
    <t>What is your age?</t>
  </si>
  <si>
    <t>How many persons live in your home, including yourself?</t>
  </si>
  <si>
    <t>1</t>
  </si>
  <si>
    <t>2</t>
  </si>
  <si>
    <t>3</t>
  </si>
  <si>
    <t>4</t>
  </si>
  <si>
    <t>5</t>
  </si>
  <si>
    <t>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</si>
</sst>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mm"/>
  </numFmts>
  <fonts count="4" x14ac:knownFonts="1">
    <font>
      <sz val="11"/>
      <name val="Calibri"/>
    </font>
    <font>
      <b/>
      <sz val="11"/>
      <name val="Calibri"/>
    </font>
    <font>
      <b/>
      <i/>
      <sz val="11"/>
      <name val="Calibri"/>
    </font>
    <font>
      <b/>
      <sz val="16"/>
      <name val="Calibri"/>
    </font>
  </fonts>
  <fills count="3">
    <fill>
      <patternFill patternType="none"/>
    </fill>
    <fill>
      <patternFill patternType="gray125"/>
    </fill>
    <fill>
      <patternFill patternType="solid">
        <fgColor rgb="FFF5F5F5"/>
      </patternFill>
    </fill>
  </fills>
  <borders count="2">
    <border>
      <left/>
      <right/>
      <top/>
      <bottom/>
      <diagonal/>
    </border>
    <border>
      <left/>
      <right/>
      <top/>
      <bottom style="thin">
        <color auto="1"/>
      </bottom>
      <diagonal/>
    </border>
  </borders>
  <cellStyleXfs count="1">
    <xf numFmtId="0" fontId="0" fillId="0" borderId="0"/>
  </cellStyleXfs>
  <cellXfs count="6">
    <xf numFmtId="0" fontId="0" fillId="0" borderId="0" xfId="0"/>
    <xf numFmtId="164" fontId="0" fillId="0" borderId="0" xfId="0" applyNumberFormat="1"/>
    <xf numFmtId="0" fontId="1" fillId="0" borderId="0" xfId="0" applyFont="1"/>
    <xf numFmtId="0" fontId="2" fillId="0" borderId="1" xfId="0" applyFont="1" applyBorder="1"/>
    <xf numFmtId="0" fontId="3" fillId="0" borderId="0" xfId="0" applyFont="1"/>
    <xf numFmtId="0" fontId="1" fillId="2"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7CEFA"/>
  </sheetPr>
  <dimension ref="A1:CV117"/>
  <sheetViews>
    <sheetView tabSelected="1" workbookViewId="0"/>
  </sheetViews>
  <sheetFormatPr defaultRowHeight="15" x14ac:dyDescent="0.25"/>
  <cols>
    <col min="1" max="1" width="36" customWidth="1"/>
    <col min="2" max="2" width="35.85546875" customWidth="1"/>
  </cols>
  <sheetData>
    <row r="1" spans="1:100" x14ac:dyDescent="0.25">
      <c r="A1" s="2" t="s">
        <v>0</v>
      </c>
      <c r="B1" s="2"/>
      <c r="C1" s="2"/>
      <c r="D1" s="2"/>
      <c r="E1" s="2"/>
      <c r="F1" s="2"/>
      <c r="G1" s="2"/>
      <c r="H1" s="2"/>
      <c r="I1" s="2"/>
      <c r="J1" s="2" t="s">
        <v>1</v>
      </c>
      <c r="K1" s="2"/>
      <c r="L1" s="2"/>
      <c r="M1" s="2"/>
      <c r="N1" s="2"/>
      <c r="O1" s="2"/>
      <c r="P1" s="2" t="s">
        <v>2</v>
      </c>
      <c r="Q1" s="2"/>
      <c r="R1" s="2"/>
      <c r="S1" s="2"/>
      <c r="T1" s="2"/>
      <c r="U1" s="2"/>
      <c r="V1" s="2" t="s">
        <v>3</v>
      </c>
      <c r="W1" s="2"/>
      <c r="X1" s="2"/>
      <c r="Y1" s="2"/>
      <c r="Z1" s="2"/>
      <c r="AA1" s="2" t="s">
        <v>4</v>
      </c>
      <c r="AB1" s="2"/>
      <c r="AC1" s="2"/>
      <c r="AD1" s="2"/>
      <c r="AE1" s="2"/>
      <c r="AF1" s="2"/>
      <c r="AG1" s="2"/>
      <c r="AH1" s="2" t="s">
        <v>5</v>
      </c>
      <c r="AI1" s="2"/>
      <c r="AJ1" s="2"/>
      <c r="AK1" s="2"/>
      <c r="AL1" s="2"/>
      <c r="AM1" s="2"/>
      <c r="AN1" s="2"/>
      <c r="AO1" s="2"/>
      <c r="AP1" s="2" t="s">
        <v>6</v>
      </c>
      <c r="AQ1" s="2"/>
      <c r="AR1" s="2"/>
      <c r="AS1" s="2" t="s">
        <v>7</v>
      </c>
      <c r="AT1" s="2"/>
      <c r="AU1" s="2"/>
      <c r="AV1" s="2" t="s">
        <v>8</v>
      </c>
      <c r="AW1" s="2"/>
      <c r="AX1" s="2"/>
      <c r="AY1" s="2" t="s">
        <v>9</v>
      </c>
      <c r="AZ1" s="2"/>
      <c r="BA1" s="2"/>
      <c r="BB1" s="2"/>
      <c r="BC1" s="2"/>
      <c r="BD1" s="2"/>
      <c r="BE1" s="2"/>
      <c r="BF1" s="2"/>
      <c r="BG1" s="2"/>
      <c r="BH1" s="2"/>
      <c r="BI1" s="2"/>
      <c r="BJ1" s="2" t="s">
        <v>10</v>
      </c>
      <c r="BK1" s="2" t="s">
        <v>11</v>
      </c>
      <c r="BL1" s="2"/>
      <c r="BM1" s="2"/>
      <c r="BN1" s="2"/>
      <c r="BO1" s="2"/>
      <c r="BP1" s="2" t="s">
        <v>12</v>
      </c>
      <c r="BQ1" s="2" t="s">
        <v>13</v>
      </c>
      <c r="BR1" s="2" t="s">
        <v>14</v>
      </c>
      <c r="BS1" s="2"/>
      <c r="BT1" s="2"/>
      <c r="BU1" s="2"/>
      <c r="BV1" s="2" t="s">
        <v>15</v>
      </c>
      <c r="BW1" s="2" t="s">
        <v>16</v>
      </c>
      <c r="BX1" s="2" t="s">
        <v>17</v>
      </c>
      <c r="BY1" s="2" t="s">
        <v>18</v>
      </c>
      <c r="BZ1" s="2" t="s">
        <v>19</v>
      </c>
      <c r="CA1" s="2"/>
      <c r="CB1" s="2"/>
      <c r="CC1" s="2" t="s">
        <v>20</v>
      </c>
      <c r="CD1" s="2" t="s">
        <v>21</v>
      </c>
      <c r="CE1" s="2" t="s">
        <v>22</v>
      </c>
      <c r="CF1" s="2" t="s">
        <v>23</v>
      </c>
      <c r="CG1" s="2" t="s">
        <v>24</v>
      </c>
      <c r="CH1" s="2" t="s">
        <v>25</v>
      </c>
      <c r="CI1" s="2" t="s">
        <v>26</v>
      </c>
      <c r="CJ1" s="2" t="s">
        <v>27</v>
      </c>
      <c r="CK1" s="2" t="s">
        <v>28</v>
      </c>
      <c r="CL1" s="2" t="s">
        <v>29</v>
      </c>
      <c r="CM1" s="2" t="s">
        <v>30</v>
      </c>
      <c r="CN1" s="2" t="s">
        <v>31</v>
      </c>
      <c r="CO1" s="2" t="s">
        <v>32</v>
      </c>
      <c r="CP1" s="2" t="s">
        <v>33</v>
      </c>
      <c r="CQ1" s="2" t="s">
        <v>34</v>
      </c>
      <c r="CR1" s="2" t="s">
        <v>35</v>
      </c>
      <c r="CS1" s="2" t="s">
        <v>36</v>
      </c>
      <c r="CT1" s="2" t="s">
        <v>37</v>
      </c>
      <c r="CU1" s="2" t="s">
        <v>38</v>
      </c>
      <c r="CV1" s="2" t="s">
        <v>39</v>
      </c>
    </row>
    <row r="2" spans="1:100" x14ac:dyDescent="0.25">
      <c r="A2" s="3" t="s">
        <v>40</v>
      </c>
      <c r="B2" s="3" t="s">
        <v>41</v>
      </c>
      <c r="C2" s="3" t="s">
        <v>42</v>
      </c>
      <c r="D2" s="3" t="s">
        <v>43</v>
      </c>
      <c r="E2" s="3" t="s">
        <v>44</v>
      </c>
      <c r="F2" s="3" t="s">
        <v>45</v>
      </c>
      <c r="G2" s="3" t="s">
        <v>46</v>
      </c>
      <c r="H2" s="3" t="s">
        <v>47</v>
      </c>
      <c r="I2" s="3" t="s">
        <v>48</v>
      </c>
      <c r="J2" s="3" t="s">
        <v>49</v>
      </c>
      <c r="K2" s="3" t="s">
        <v>50</v>
      </c>
      <c r="L2" s="3" t="s">
        <v>51</v>
      </c>
      <c r="M2" s="3" t="s">
        <v>52</v>
      </c>
      <c r="N2" s="3" t="s">
        <v>53</v>
      </c>
      <c r="O2" s="3" t="s">
        <v>54</v>
      </c>
      <c r="P2" s="3" t="s">
        <v>55</v>
      </c>
      <c r="Q2" s="3" t="s">
        <v>56</v>
      </c>
      <c r="R2" s="3" t="s">
        <v>57</v>
      </c>
      <c r="S2" s="3" t="s">
        <v>58</v>
      </c>
      <c r="T2" s="3" t="s">
        <v>59</v>
      </c>
      <c r="U2" s="3" t="s">
        <v>60</v>
      </c>
      <c r="V2" s="3" t="s">
        <v>61</v>
      </c>
      <c r="W2" s="3" t="s">
        <v>62</v>
      </c>
      <c r="X2" s="3" t="s">
        <v>63</v>
      </c>
      <c r="Y2" s="3" t="s">
        <v>64</v>
      </c>
      <c r="Z2" s="3" t="s">
        <v>65</v>
      </c>
      <c r="AA2" s="3" t="s">
        <v>66</v>
      </c>
      <c r="AB2" s="3" t="s">
        <v>67</v>
      </c>
      <c r="AC2" s="3" t="s">
        <v>68</v>
      </c>
      <c r="AD2" s="3" t="s">
        <v>69</v>
      </c>
      <c r="AE2" s="3" t="s">
        <v>70</v>
      </c>
      <c r="AF2" s="3" t="s">
        <v>71</v>
      </c>
      <c r="AG2" s="3" t="s">
        <v>72</v>
      </c>
      <c r="AH2" s="3" t="s">
        <v>73</v>
      </c>
      <c r="AI2" s="3" t="s">
        <v>74</v>
      </c>
      <c r="AJ2" s="3" t="s">
        <v>75</v>
      </c>
      <c r="AK2" s="3" t="s">
        <v>76</v>
      </c>
      <c r="AL2" s="3" t="s">
        <v>77</v>
      </c>
      <c r="AM2" s="3" t="s">
        <v>78</v>
      </c>
      <c r="AN2" s="3" t="s">
        <v>79</v>
      </c>
      <c r="AO2" s="3" t="s">
        <v>80</v>
      </c>
      <c r="AP2" s="3" t="s">
        <v>81</v>
      </c>
      <c r="AQ2" s="3" t="s">
        <v>82</v>
      </c>
      <c r="AR2" s="3" t="s">
        <v>83</v>
      </c>
      <c r="AS2" s="3" t="s">
        <v>84</v>
      </c>
      <c r="AT2" s="3" t="s">
        <v>85</v>
      </c>
      <c r="AU2" s="3" t="s">
        <v>86</v>
      </c>
      <c r="AV2" s="3" t="s">
        <v>87</v>
      </c>
      <c r="AW2" s="3" t="s">
        <v>88</v>
      </c>
      <c r="AX2" s="3" t="s">
        <v>89</v>
      </c>
      <c r="AY2" s="3" t="s">
        <v>90</v>
      </c>
      <c r="AZ2" s="3" t="s">
        <v>91</v>
      </c>
      <c r="BA2" s="3" t="s">
        <v>92</v>
      </c>
      <c r="BB2" s="3" t="s">
        <v>93</v>
      </c>
      <c r="BC2" s="3" t="s">
        <v>94</v>
      </c>
      <c r="BD2" s="3" t="s">
        <v>95</v>
      </c>
      <c r="BE2" s="3" t="s">
        <v>96</v>
      </c>
      <c r="BF2" s="3" t="s">
        <v>97</v>
      </c>
      <c r="BG2" s="3" t="s">
        <v>98</v>
      </c>
      <c r="BH2" s="3" t="s">
        <v>65</v>
      </c>
      <c r="BI2" s="3" t="s">
        <v>99</v>
      </c>
      <c r="BJ2" s="3" t="s">
        <v>100</v>
      </c>
      <c r="BK2" s="3" t="s">
        <v>101</v>
      </c>
      <c r="BL2" s="3" t="s">
        <v>102</v>
      </c>
      <c r="BM2" s="3" t="s">
        <v>103</v>
      </c>
      <c r="BN2" s="3" t="s">
        <v>104</v>
      </c>
      <c r="BO2" s="3" t="s">
        <v>105</v>
      </c>
      <c r="BP2" s="3" t="s">
        <v>100</v>
      </c>
      <c r="BQ2" s="3" t="s">
        <v>100</v>
      </c>
      <c r="BR2" s="3" t="s">
        <v>106</v>
      </c>
      <c r="BS2" s="3" t="s">
        <v>107</v>
      </c>
      <c r="BT2" s="3" t="s">
        <v>108</v>
      </c>
      <c r="BU2" s="3" t="s">
        <v>109</v>
      </c>
      <c r="BV2" s="3" t="s">
        <v>100</v>
      </c>
      <c r="BW2" s="3" t="s">
        <v>100</v>
      </c>
      <c r="BX2" s="3" t="s">
        <v>100</v>
      </c>
      <c r="BY2" s="3" t="s">
        <v>100</v>
      </c>
      <c r="BZ2" s="3" t="s">
        <v>106</v>
      </c>
      <c r="CA2" s="3" t="s">
        <v>110</v>
      </c>
      <c r="CB2" s="3" t="s">
        <v>111</v>
      </c>
      <c r="CC2" s="3" t="s">
        <v>100</v>
      </c>
      <c r="CD2" s="3" t="s">
        <v>100</v>
      </c>
      <c r="CE2" s="3" t="s">
        <v>100</v>
      </c>
      <c r="CF2" s="3" t="s">
        <v>100</v>
      </c>
      <c r="CG2" s="3" t="s">
        <v>100</v>
      </c>
      <c r="CH2" s="3" t="s">
        <v>100</v>
      </c>
      <c r="CI2" s="3" t="s">
        <v>100</v>
      </c>
      <c r="CJ2" s="3" t="s">
        <v>100</v>
      </c>
      <c r="CK2" s="3" t="s">
        <v>100</v>
      </c>
      <c r="CL2" s="3"/>
      <c r="CM2" s="3"/>
      <c r="CN2" s="3"/>
      <c r="CO2" s="3"/>
      <c r="CP2" s="3"/>
      <c r="CQ2" s="3"/>
      <c r="CR2" s="3"/>
      <c r="CS2" s="3"/>
      <c r="CT2" s="3"/>
      <c r="CU2" s="3"/>
      <c r="CV2" s="3"/>
    </row>
    <row r="3" spans="1:100" x14ac:dyDescent="0.25">
      <c r="D3" t="s">
        <v>112</v>
      </c>
      <c r="E3" t="s">
        <v>112</v>
      </c>
      <c r="F3" t="s">
        <v>112</v>
      </c>
      <c r="G3" t="s">
        <v>113</v>
      </c>
      <c r="H3" t="s">
        <v>114</v>
      </c>
      <c r="I3" t="s">
        <v>115</v>
      </c>
      <c r="J3" t="s">
        <v>114</v>
      </c>
      <c r="K3" t="s">
        <v>115</v>
      </c>
      <c r="L3" t="s">
        <v>116</v>
      </c>
      <c r="M3" t="s">
        <v>115</v>
      </c>
      <c r="N3" t="s">
        <v>114</v>
      </c>
      <c r="O3" t="s">
        <v>113</v>
      </c>
      <c r="AY3" t="s">
        <v>117</v>
      </c>
      <c r="BC3" t="s">
        <v>117</v>
      </c>
      <c r="BG3" t="s">
        <v>117</v>
      </c>
      <c r="BJ3" t="s">
        <v>118</v>
      </c>
      <c r="BL3" t="s">
        <v>117</v>
      </c>
      <c r="BP3" t="s">
        <v>118</v>
      </c>
      <c r="BQ3" t="s">
        <v>119</v>
      </c>
      <c r="BR3" t="s">
        <v>114</v>
      </c>
      <c r="BS3" t="s">
        <v>114</v>
      </c>
      <c r="BT3" t="s">
        <v>114</v>
      </c>
      <c r="BU3" t="s">
        <v>114</v>
      </c>
      <c r="BV3" t="s">
        <v>120</v>
      </c>
      <c r="BW3" t="s">
        <v>121</v>
      </c>
      <c r="BX3" t="s">
        <v>122</v>
      </c>
      <c r="BY3" t="s">
        <v>123</v>
      </c>
      <c r="BZ3" t="s">
        <v>114</v>
      </c>
      <c r="CA3" t="s">
        <v>114</v>
      </c>
      <c r="CB3" t="s">
        <v>114</v>
      </c>
      <c r="CC3" t="s">
        <v>124</v>
      </c>
      <c r="CD3" t="s">
        <v>118</v>
      </c>
      <c r="CG3" t="s">
        <v>125</v>
      </c>
      <c r="CH3" t="s">
        <v>126</v>
      </c>
      <c r="CI3" t="s">
        <v>127</v>
      </c>
      <c r="CJ3">
        <v>2</v>
      </c>
      <c r="CL3" s="1">
        <v>45672.789583333331</v>
      </c>
      <c r="CM3">
        <v>0</v>
      </c>
      <c r="CN3" t="s">
        <v>128</v>
      </c>
      <c r="CU3" t="b">
        <v>1</v>
      </c>
    </row>
    <row r="4" spans="1:100" x14ac:dyDescent="0.25">
      <c r="A4" t="s">
        <v>114</v>
      </c>
      <c r="B4" t="s">
        <v>115</v>
      </c>
      <c r="C4" t="s">
        <v>113</v>
      </c>
      <c r="D4" t="s">
        <v>115</v>
      </c>
      <c r="E4" t="s">
        <v>115</v>
      </c>
      <c r="F4" t="s">
        <v>116</v>
      </c>
      <c r="G4" t="s">
        <v>115</v>
      </c>
      <c r="H4" t="s">
        <v>116</v>
      </c>
      <c r="I4" t="s">
        <v>116</v>
      </c>
      <c r="J4" t="s">
        <v>115</v>
      </c>
      <c r="K4" t="s">
        <v>116</v>
      </c>
      <c r="L4" t="s">
        <v>115</v>
      </c>
      <c r="M4" t="s">
        <v>116</v>
      </c>
      <c r="N4" t="s">
        <v>116</v>
      </c>
      <c r="O4" t="s">
        <v>115</v>
      </c>
      <c r="P4" t="s">
        <v>116</v>
      </c>
      <c r="Q4" t="s">
        <v>116</v>
      </c>
      <c r="R4" t="s">
        <v>115</v>
      </c>
      <c r="S4" t="s">
        <v>116</v>
      </c>
      <c r="T4" t="s">
        <v>116</v>
      </c>
      <c r="U4" t="s">
        <v>116</v>
      </c>
      <c r="V4" t="s">
        <v>116</v>
      </c>
      <c r="W4" t="s">
        <v>116</v>
      </c>
      <c r="X4" t="s">
        <v>116</v>
      </c>
      <c r="Y4" t="s">
        <v>116</v>
      </c>
      <c r="Z4" t="s">
        <v>116</v>
      </c>
      <c r="AA4" t="s">
        <v>116</v>
      </c>
      <c r="AB4" t="s">
        <v>116</v>
      </c>
      <c r="AC4" t="s">
        <v>116</v>
      </c>
      <c r="AD4" t="s">
        <v>116</v>
      </c>
      <c r="AE4" t="s">
        <v>116</v>
      </c>
      <c r="AF4" t="s">
        <v>116</v>
      </c>
      <c r="AG4" t="s">
        <v>116</v>
      </c>
      <c r="AH4" t="s">
        <v>115</v>
      </c>
      <c r="AI4" t="s">
        <v>114</v>
      </c>
      <c r="AJ4" t="s">
        <v>116</v>
      </c>
      <c r="AK4" t="s">
        <v>115</v>
      </c>
      <c r="AL4" t="s">
        <v>115</v>
      </c>
      <c r="AM4" t="s">
        <v>115</v>
      </c>
      <c r="AN4" t="s">
        <v>116</v>
      </c>
      <c r="AO4" t="s">
        <v>114</v>
      </c>
      <c r="AP4" t="s">
        <v>129</v>
      </c>
      <c r="AQ4" t="s">
        <v>130</v>
      </c>
      <c r="AR4" t="s">
        <v>131</v>
      </c>
      <c r="AS4" t="s">
        <v>132</v>
      </c>
      <c r="AT4" t="s">
        <v>133</v>
      </c>
      <c r="AV4" t="s">
        <v>134</v>
      </c>
      <c r="AW4" t="s">
        <v>135</v>
      </c>
      <c r="AX4" t="s">
        <v>136</v>
      </c>
      <c r="AZ4" t="s">
        <v>117</v>
      </c>
      <c r="BD4" t="s">
        <v>117</v>
      </c>
      <c r="BH4" t="s">
        <v>117</v>
      </c>
      <c r="BJ4" t="s">
        <v>118</v>
      </c>
      <c r="BM4" t="s">
        <v>117</v>
      </c>
      <c r="BP4" t="s">
        <v>118</v>
      </c>
      <c r="BQ4" t="s">
        <v>119</v>
      </c>
      <c r="BR4" t="s">
        <v>112</v>
      </c>
      <c r="BS4" t="s">
        <v>112</v>
      </c>
      <c r="BT4" t="s">
        <v>112</v>
      </c>
      <c r="BU4" t="s">
        <v>112</v>
      </c>
      <c r="BV4" t="s">
        <v>137</v>
      </c>
      <c r="BW4" t="s">
        <v>138</v>
      </c>
      <c r="BX4" t="s">
        <v>122</v>
      </c>
      <c r="BY4" t="s">
        <v>139</v>
      </c>
      <c r="BZ4" t="s">
        <v>115</v>
      </c>
      <c r="CA4" t="s">
        <v>115</v>
      </c>
      <c r="CB4" t="s">
        <v>115</v>
      </c>
      <c r="CD4" t="s">
        <v>140</v>
      </c>
      <c r="CE4" t="s">
        <v>141</v>
      </c>
      <c r="CF4" t="s">
        <v>142</v>
      </c>
      <c r="CG4" t="s">
        <v>143</v>
      </c>
      <c r="CH4" t="s">
        <v>144</v>
      </c>
      <c r="CI4" t="s">
        <v>145</v>
      </c>
      <c r="CJ4">
        <v>3</v>
      </c>
      <c r="CK4" t="s">
        <v>146</v>
      </c>
      <c r="CL4" s="1">
        <v>45691.643055555556</v>
      </c>
      <c r="CM4">
        <v>0</v>
      </c>
      <c r="CN4" t="s">
        <v>128</v>
      </c>
      <c r="CU4" t="b">
        <v>1</v>
      </c>
    </row>
    <row r="5" spans="1:100" x14ac:dyDescent="0.25">
      <c r="A5" t="s">
        <v>115</v>
      </c>
      <c r="B5" t="s">
        <v>116</v>
      </c>
      <c r="C5" t="s">
        <v>113</v>
      </c>
      <c r="D5" t="s">
        <v>116</v>
      </c>
      <c r="E5" t="s">
        <v>116</v>
      </c>
      <c r="F5" t="s">
        <v>113</v>
      </c>
      <c r="G5" t="s">
        <v>113</v>
      </c>
      <c r="H5" t="s">
        <v>113</v>
      </c>
      <c r="I5" t="s">
        <v>116</v>
      </c>
      <c r="J5" t="s">
        <v>115</v>
      </c>
      <c r="K5" t="s">
        <v>116</v>
      </c>
      <c r="L5" t="s">
        <v>113</v>
      </c>
      <c r="M5" t="s">
        <v>116</v>
      </c>
      <c r="N5" t="s">
        <v>116</v>
      </c>
      <c r="O5" t="s">
        <v>116</v>
      </c>
      <c r="P5" t="s">
        <v>116</v>
      </c>
      <c r="Q5" t="s">
        <v>116</v>
      </c>
      <c r="R5" t="s">
        <v>116</v>
      </c>
      <c r="S5" t="s">
        <v>116</v>
      </c>
      <c r="T5" t="s">
        <v>116</v>
      </c>
      <c r="U5" t="s">
        <v>116</v>
      </c>
      <c r="V5" t="s">
        <v>115</v>
      </c>
      <c r="W5" t="s">
        <v>116</v>
      </c>
      <c r="X5" t="s">
        <v>116</v>
      </c>
      <c r="Y5" t="s">
        <v>116</v>
      </c>
      <c r="Z5" t="s">
        <v>116</v>
      </c>
      <c r="AA5" t="s">
        <v>115</v>
      </c>
      <c r="AB5" t="s">
        <v>115</v>
      </c>
      <c r="AC5" t="s">
        <v>116</v>
      </c>
      <c r="AD5" t="s">
        <v>116</v>
      </c>
      <c r="AE5" t="s">
        <v>115</v>
      </c>
      <c r="AF5" t="s">
        <v>116</v>
      </c>
      <c r="AG5" t="s">
        <v>116</v>
      </c>
      <c r="AH5" t="s">
        <v>115</v>
      </c>
      <c r="AI5" t="s">
        <v>115</v>
      </c>
      <c r="AJ5" t="s">
        <v>116</v>
      </c>
      <c r="AK5" t="s">
        <v>115</v>
      </c>
      <c r="AL5" t="s">
        <v>115</v>
      </c>
      <c r="AM5" t="s">
        <v>116</v>
      </c>
      <c r="AN5" t="s">
        <v>114</v>
      </c>
      <c r="AO5" t="s">
        <v>114</v>
      </c>
      <c r="AP5" t="s">
        <v>147</v>
      </c>
      <c r="AQ5" t="s">
        <v>148</v>
      </c>
      <c r="AS5" t="s">
        <v>149</v>
      </c>
      <c r="AT5" t="s">
        <v>150</v>
      </c>
      <c r="AU5" t="s">
        <v>151</v>
      </c>
      <c r="AY5" t="s">
        <v>117</v>
      </c>
      <c r="BA5" t="s">
        <v>117</v>
      </c>
      <c r="BH5" t="s">
        <v>117</v>
      </c>
      <c r="BJ5" t="s">
        <v>118</v>
      </c>
      <c r="BL5" t="s">
        <v>117</v>
      </c>
      <c r="BM5" t="s">
        <v>117</v>
      </c>
      <c r="BP5" t="s">
        <v>118</v>
      </c>
      <c r="BQ5" t="s">
        <v>119</v>
      </c>
      <c r="BR5" t="s">
        <v>112</v>
      </c>
      <c r="BS5" t="s">
        <v>112</v>
      </c>
      <c r="BT5" t="s">
        <v>112</v>
      </c>
      <c r="BU5" t="s">
        <v>112</v>
      </c>
      <c r="BV5" t="s">
        <v>120</v>
      </c>
      <c r="BX5" t="s">
        <v>152</v>
      </c>
      <c r="BY5" t="s">
        <v>123</v>
      </c>
      <c r="BZ5" t="s">
        <v>115</v>
      </c>
      <c r="CA5" t="s">
        <v>114</v>
      </c>
      <c r="CB5" t="s">
        <v>114</v>
      </c>
      <c r="CC5" t="s">
        <v>124</v>
      </c>
      <c r="CD5" t="s">
        <v>140</v>
      </c>
      <c r="CE5" t="s">
        <v>153</v>
      </c>
      <c r="CF5" t="s">
        <v>154</v>
      </c>
      <c r="CG5" t="s">
        <v>125</v>
      </c>
      <c r="CH5" t="s">
        <v>155</v>
      </c>
      <c r="CI5" t="s">
        <v>156</v>
      </c>
      <c r="CJ5">
        <v>5</v>
      </c>
      <c r="CK5" t="s">
        <v>157</v>
      </c>
      <c r="CL5" s="1">
        <v>45694.656944444447</v>
      </c>
      <c r="CM5">
        <v>0</v>
      </c>
      <c r="CN5" t="s">
        <v>128</v>
      </c>
      <c r="CU5" t="b">
        <v>1</v>
      </c>
    </row>
    <row r="6" spans="1:100" x14ac:dyDescent="0.25">
      <c r="CL6" s="1">
        <v>45701.864583333336</v>
      </c>
      <c r="CM6">
        <v>0</v>
      </c>
      <c r="CN6" t="s">
        <v>128</v>
      </c>
      <c r="CU6" t="b">
        <v>0</v>
      </c>
    </row>
    <row r="7" spans="1:100" x14ac:dyDescent="0.25">
      <c r="BA7" t="s">
        <v>117</v>
      </c>
      <c r="BC7" t="s">
        <v>117</v>
      </c>
      <c r="BD7" t="s">
        <v>117</v>
      </c>
      <c r="BJ7" t="s">
        <v>118</v>
      </c>
      <c r="BK7" t="s">
        <v>117</v>
      </c>
      <c r="CL7" s="1">
        <v>45701.865277777775</v>
      </c>
      <c r="CM7">
        <v>0</v>
      </c>
      <c r="CN7" t="s">
        <v>128</v>
      </c>
      <c r="CU7" t="b">
        <v>1</v>
      </c>
    </row>
    <row r="8" spans="1:100" x14ac:dyDescent="0.25">
      <c r="A8" t="s">
        <v>116</v>
      </c>
      <c r="B8" t="s">
        <v>116</v>
      </c>
      <c r="C8" t="s">
        <v>114</v>
      </c>
      <c r="D8" t="s">
        <v>116</v>
      </c>
      <c r="E8" t="s">
        <v>116</v>
      </c>
      <c r="F8" t="s">
        <v>116</v>
      </c>
      <c r="G8" t="s">
        <v>113</v>
      </c>
      <c r="H8" t="s">
        <v>114</v>
      </c>
      <c r="I8" t="s">
        <v>116</v>
      </c>
      <c r="J8" t="s">
        <v>116</v>
      </c>
      <c r="K8" t="s">
        <v>116</v>
      </c>
      <c r="L8" t="s">
        <v>116</v>
      </c>
      <c r="M8" t="s">
        <v>116</v>
      </c>
      <c r="N8" t="s">
        <v>116</v>
      </c>
      <c r="O8" t="s">
        <v>116</v>
      </c>
      <c r="P8" t="s">
        <v>116</v>
      </c>
      <c r="Q8" t="s">
        <v>116</v>
      </c>
      <c r="R8" t="s">
        <v>116</v>
      </c>
      <c r="S8" t="s">
        <v>116</v>
      </c>
      <c r="T8" t="s">
        <v>116</v>
      </c>
      <c r="U8" t="s">
        <v>116</v>
      </c>
      <c r="V8" t="s">
        <v>116</v>
      </c>
      <c r="W8" t="s">
        <v>116</v>
      </c>
      <c r="X8" t="s">
        <v>116</v>
      </c>
      <c r="Y8" t="s">
        <v>116</v>
      </c>
      <c r="Z8" t="s">
        <v>116</v>
      </c>
      <c r="AA8" t="s">
        <v>116</v>
      </c>
      <c r="AB8" t="s">
        <v>116</v>
      </c>
      <c r="AC8" t="s">
        <v>116</v>
      </c>
      <c r="AD8" t="s">
        <v>116</v>
      </c>
      <c r="AE8" t="s">
        <v>116</v>
      </c>
      <c r="AF8" t="s">
        <v>116</v>
      </c>
      <c r="AG8" t="s">
        <v>116</v>
      </c>
      <c r="AH8" t="s">
        <v>116</v>
      </c>
      <c r="AI8" t="s">
        <v>116</v>
      </c>
      <c r="AJ8" t="s">
        <v>116</v>
      </c>
      <c r="AK8" t="s">
        <v>116</v>
      </c>
      <c r="AL8" t="s">
        <v>116</v>
      </c>
      <c r="AM8" t="s">
        <v>116</v>
      </c>
      <c r="AN8" t="s">
        <v>116</v>
      </c>
      <c r="AO8" t="s">
        <v>116</v>
      </c>
      <c r="AP8" t="s">
        <v>158</v>
      </c>
      <c r="AQ8" t="s">
        <v>158</v>
      </c>
      <c r="AR8" t="s">
        <v>158</v>
      </c>
      <c r="AS8" t="s">
        <v>159</v>
      </c>
      <c r="AT8" t="s">
        <v>160</v>
      </c>
      <c r="CL8" s="1">
        <v>45701.867361111108</v>
      </c>
      <c r="CM8">
        <v>0</v>
      </c>
      <c r="CN8" t="s">
        <v>128</v>
      </c>
      <c r="CU8" t="b">
        <v>0</v>
      </c>
    </row>
    <row r="9" spans="1:100" x14ac:dyDescent="0.25">
      <c r="A9" t="s">
        <v>114</v>
      </c>
      <c r="B9" t="s">
        <v>114</v>
      </c>
      <c r="C9" t="s">
        <v>113</v>
      </c>
      <c r="D9" t="s">
        <v>113</v>
      </c>
      <c r="E9" t="s">
        <v>114</v>
      </c>
      <c r="F9" t="s">
        <v>113</v>
      </c>
      <c r="G9" t="s">
        <v>113</v>
      </c>
      <c r="H9" t="s">
        <v>113</v>
      </c>
      <c r="I9" t="s">
        <v>114</v>
      </c>
      <c r="J9" t="s">
        <v>113</v>
      </c>
      <c r="K9" t="s">
        <v>113</v>
      </c>
      <c r="L9" t="s">
        <v>113</v>
      </c>
      <c r="M9" t="s">
        <v>113</v>
      </c>
      <c r="N9" t="s">
        <v>113</v>
      </c>
      <c r="O9" t="s">
        <v>113</v>
      </c>
      <c r="P9" t="s">
        <v>115</v>
      </c>
      <c r="Q9" t="s">
        <v>115</v>
      </c>
      <c r="R9" t="s">
        <v>115</v>
      </c>
      <c r="S9" t="s">
        <v>115</v>
      </c>
      <c r="T9" t="s">
        <v>115</v>
      </c>
      <c r="U9" t="s">
        <v>115</v>
      </c>
      <c r="V9" t="s">
        <v>114</v>
      </c>
      <c r="W9" t="s">
        <v>114</v>
      </c>
      <c r="X9" t="s">
        <v>115</v>
      </c>
      <c r="Y9" t="s">
        <v>115</v>
      </c>
      <c r="Z9" t="s">
        <v>115</v>
      </c>
      <c r="AA9" t="s">
        <v>114</v>
      </c>
      <c r="AB9" t="s">
        <v>114</v>
      </c>
      <c r="AC9" t="s">
        <v>116</v>
      </c>
      <c r="AD9" t="s">
        <v>115</v>
      </c>
      <c r="AE9" t="s">
        <v>116</v>
      </c>
      <c r="AF9" t="s">
        <v>115</v>
      </c>
      <c r="AG9" t="s">
        <v>114</v>
      </c>
      <c r="AH9" t="s">
        <v>113</v>
      </c>
      <c r="AI9" t="s">
        <v>113</v>
      </c>
      <c r="AJ9" t="s">
        <v>113</v>
      </c>
      <c r="AK9" t="s">
        <v>113</v>
      </c>
      <c r="AL9" t="s">
        <v>113</v>
      </c>
      <c r="AM9" t="s">
        <v>113</v>
      </c>
      <c r="AN9" t="s">
        <v>113</v>
      </c>
      <c r="AO9" t="s">
        <v>113</v>
      </c>
      <c r="AV9" t="s">
        <v>161</v>
      </c>
      <c r="AW9" t="s">
        <v>162</v>
      </c>
      <c r="AX9" t="s">
        <v>163</v>
      </c>
      <c r="AY9" t="s">
        <v>117</v>
      </c>
      <c r="BA9" t="s">
        <v>117</v>
      </c>
      <c r="BH9" t="s">
        <v>117</v>
      </c>
      <c r="BJ9" t="s">
        <v>140</v>
      </c>
      <c r="BL9" t="s">
        <v>117</v>
      </c>
      <c r="BM9" t="s">
        <v>117</v>
      </c>
      <c r="BP9" t="s">
        <v>118</v>
      </c>
      <c r="BR9" t="s">
        <v>115</v>
      </c>
      <c r="BS9" t="s">
        <v>115</v>
      </c>
      <c r="BT9" t="s">
        <v>113</v>
      </c>
      <c r="BU9" t="s">
        <v>115</v>
      </c>
      <c r="BV9" t="s">
        <v>120</v>
      </c>
      <c r="BW9" t="s">
        <v>164</v>
      </c>
      <c r="BX9" t="s">
        <v>152</v>
      </c>
      <c r="BY9" t="s">
        <v>123</v>
      </c>
      <c r="BZ9" t="s">
        <v>114</v>
      </c>
      <c r="CA9" t="s">
        <v>114</v>
      </c>
      <c r="CB9" t="s">
        <v>114</v>
      </c>
      <c r="CC9" t="s">
        <v>165</v>
      </c>
      <c r="CD9" t="s">
        <v>140</v>
      </c>
      <c r="CE9" t="s">
        <v>166</v>
      </c>
      <c r="CF9" t="s">
        <v>167</v>
      </c>
      <c r="CG9" t="s">
        <v>125</v>
      </c>
      <c r="CH9" t="s">
        <v>126</v>
      </c>
      <c r="CI9" t="s">
        <v>156</v>
      </c>
      <c r="CJ9">
        <v>6</v>
      </c>
      <c r="CK9" t="s">
        <v>168</v>
      </c>
      <c r="CL9" s="1">
        <v>45701.868055555555</v>
      </c>
      <c r="CM9">
        <v>0</v>
      </c>
      <c r="CN9" t="s">
        <v>128</v>
      </c>
      <c r="CU9" t="b">
        <v>1</v>
      </c>
    </row>
    <row r="10" spans="1:100" x14ac:dyDescent="0.25">
      <c r="A10" t="s">
        <v>113</v>
      </c>
      <c r="B10" t="s">
        <v>113</v>
      </c>
      <c r="C10" t="s">
        <v>113</v>
      </c>
      <c r="D10" t="s">
        <v>113</v>
      </c>
      <c r="E10" t="s">
        <v>113</v>
      </c>
      <c r="F10" t="s">
        <v>114</v>
      </c>
      <c r="G10" t="s">
        <v>114</v>
      </c>
      <c r="H10" t="s">
        <v>113</v>
      </c>
      <c r="I10" t="s">
        <v>114</v>
      </c>
      <c r="J10" t="s">
        <v>114</v>
      </c>
      <c r="K10" t="s">
        <v>114</v>
      </c>
      <c r="L10" t="s">
        <v>114</v>
      </c>
      <c r="M10" t="s">
        <v>116</v>
      </c>
      <c r="N10" t="s">
        <v>116</v>
      </c>
      <c r="O10" t="s">
        <v>115</v>
      </c>
      <c r="P10" t="s">
        <v>115</v>
      </c>
      <c r="Q10" t="s">
        <v>115</v>
      </c>
      <c r="R10" t="s">
        <v>114</v>
      </c>
      <c r="S10" t="s">
        <v>115</v>
      </c>
      <c r="T10" t="s">
        <v>115</v>
      </c>
      <c r="U10" t="s">
        <v>115</v>
      </c>
      <c r="V10" t="s">
        <v>114</v>
      </c>
      <c r="W10" t="s">
        <v>114</v>
      </c>
      <c r="X10" t="s">
        <v>114</v>
      </c>
      <c r="Y10" t="s">
        <v>115</v>
      </c>
      <c r="Z10" t="s">
        <v>114</v>
      </c>
      <c r="AA10" t="s">
        <v>115</v>
      </c>
      <c r="AB10" t="s">
        <v>115</v>
      </c>
      <c r="AC10" t="s">
        <v>115</v>
      </c>
      <c r="AD10" t="s">
        <v>115</v>
      </c>
      <c r="AE10" t="s">
        <v>114</v>
      </c>
      <c r="AF10" t="s">
        <v>115</v>
      </c>
      <c r="AG10" t="s">
        <v>115</v>
      </c>
      <c r="AH10" t="s">
        <v>113</v>
      </c>
      <c r="AI10" t="s">
        <v>114</v>
      </c>
      <c r="AJ10" t="s">
        <v>114</v>
      </c>
      <c r="AK10" t="s">
        <v>114</v>
      </c>
      <c r="AL10" t="s">
        <v>114</v>
      </c>
      <c r="AM10" t="s">
        <v>114</v>
      </c>
      <c r="AN10" t="s">
        <v>114</v>
      </c>
      <c r="AO10" t="s">
        <v>114</v>
      </c>
      <c r="AP10" t="s">
        <v>169</v>
      </c>
      <c r="AQ10" t="s">
        <v>170</v>
      </c>
      <c r="AR10" t="s">
        <v>171</v>
      </c>
      <c r="AS10" t="s">
        <v>172</v>
      </c>
      <c r="AT10" t="s">
        <v>173</v>
      </c>
      <c r="AU10" t="s">
        <v>174</v>
      </c>
      <c r="AV10" t="s">
        <v>175</v>
      </c>
      <c r="AW10" t="s">
        <v>176</v>
      </c>
      <c r="CL10" s="1">
        <v>45701.869444444441</v>
      </c>
      <c r="CM10">
        <v>0</v>
      </c>
      <c r="CN10" t="s">
        <v>128</v>
      </c>
      <c r="CU10" t="b">
        <v>0</v>
      </c>
    </row>
    <row r="11" spans="1:100" x14ac:dyDescent="0.25">
      <c r="A11" t="s">
        <v>114</v>
      </c>
      <c r="B11" t="s">
        <v>115</v>
      </c>
      <c r="C11" t="s">
        <v>114</v>
      </c>
      <c r="D11" t="s">
        <v>115</v>
      </c>
      <c r="E11" t="s">
        <v>116</v>
      </c>
      <c r="F11" t="s">
        <v>114</v>
      </c>
      <c r="G11" t="s">
        <v>114</v>
      </c>
      <c r="H11" t="s">
        <v>113</v>
      </c>
      <c r="I11" t="s">
        <v>116</v>
      </c>
      <c r="Q11" t="s">
        <v>114</v>
      </c>
      <c r="R11" t="s">
        <v>115</v>
      </c>
      <c r="S11" t="s">
        <v>116</v>
      </c>
      <c r="T11" t="s">
        <v>115</v>
      </c>
      <c r="U11" t="s">
        <v>116</v>
      </c>
      <c r="X11" t="s">
        <v>115</v>
      </c>
      <c r="Y11" t="s">
        <v>116</v>
      </c>
      <c r="Z11" t="s">
        <v>116</v>
      </c>
      <c r="AA11" t="s">
        <v>115</v>
      </c>
      <c r="AB11" t="s">
        <v>115</v>
      </c>
      <c r="AC11" t="s">
        <v>115</v>
      </c>
      <c r="AD11" t="s">
        <v>115</v>
      </c>
      <c r="AE11" t="s">
        <v>115</v>
      </c>
      <c r="AF11" t="s">
        <v>115</v>
      </c>
      <c r="AG11" t="s">
        <v>115</v>
      </c>
      <c r="AH11" t="s">
        <v>114</v>
      </c>
      <c r="AI11" t="s">
        <v>114</v>
      </c>
      <c r="AJ11" t="s">
        <v>115</v>
      </c>
      <c r="AK11" t="s">
        <v>115</v>
      </c>
      <c r="AL11" t="s">
        <v>114</v>
      </c>
      <c r="AM11" t="s">
        <v>114</v>
      </c>
      <c r="AN11" t="s">
        <v>115</v>
      </c>
      <c r="AO11" t="s">
        <v>114</v>
      </c>
      <c r="CL11" s="1">
        <v>45701.870138888888</v>
      </c>
      <c r="CM11">
        <v>0</v>
      </c>
      <c r="CN11" t="s">
        <v>128</v>
      </c>
      <c r="CU11" t="b">
        <v>0</v>
      </c>
    </row>
    <row r="12" spans="1:100" x14ac:dyDescent="0.25">
      <c r="A12" t="s">
        <v>113</v>
      </c>
      <c r="C12" t="s">
        <v>113</v>
      </c>
      <c r="D12" t="s">
        <v>113</v>
      </c>
      <c r="E12" t="s">
        <v>114</v>
      </c>
      <c r="F12" t="s">
        <v>114</v>
      </c>
      <c r="G12" t="s">
        <v>113</v>
      </c>
      <c r="H12" t="s">
        <v>113</v>
      </c>
      <c r="J12" t="s">
        <v>113</v>
      </c>
      <c r="K12" t="s">
        <v>115</v>
      </c>
      <c r="L12" t="s">
        <v>113</v>
      </c>
      <c r="M12" t="s">
        <v>116</v>
      </c>
      <c r="N12" t="s">
        <v>113</v>
      </c>
      <c r="O12" t="s">
        <v>113</v>
      </c>
      <c r="P12" t="s">
        <v>113</v>
      </c>
      <c r="Q12" t="s">
        <v>113</v>
      </c>
      <c r="R12" t="s">
        <v>113</v>
      </c>
      <c r="S12" t="s">
        <v>113</v>
      </c>
      <c r="T12" t="s">
        <v>113</v>
      </c>
      <c r="U12" t="s">
        <v>113</v>
      </c>
      <c r="V12" t="s">
        <v>113</v>
      </c>
      <c r="W12" t="s">
        <v>113</v>
      </c>
      <c r="X12" t="s">
        <v>113</v>
      </c>
      <c r="Y12" t="s">
        <v>113</v>
      </c>
      <c r="Z12" t="s">
        <v>113</v>
      </c>
      <c r="AA12" t="s">
        <v>113</v>
      </c>
      <c r="AB12" t="s">
        <v>113</v>
      </c>
      <c r="AH12" t="s">
        <v>113</v>
      </c>
      <c r="AI12" t="s">
        <v>113</v>
      </c>
      <c r="AJ12" t="s">
        <v>116</v>
      </c>
      <c r="AK12" t="s">
        <v>114</v>
      </c>
      <c r="AM12" t="s">
        <v>113</v>
      </c>
      <c r="AN12" t="s">
        <v>113</v>
      </c>
      <c r="AO12" t="s">
        <v>113</v>
      </c>
      <c r="AP12" t="s">
        <v>177</v>
      </c>
      <c r="AQ12" t="s">
        <v>178</v>
      </c>
      <c r="AR12" t="s">
        <v>179</v>
      </c>
      <c r="AV12" t="s">
        <v>175</v>
      </c>
      <c r="BJ12" t="s">
        <v>140</v>
      </c>
      <c r="BM12" t="s">
        <v>117</v>
      </c>
      <c r="BN12" t="s">
        <v>117</v>
      </c>
      <c r="BP12" t="s">
        <v>140</v>
      </c>
      <c r="BQ12" t="s">
        <v>180</v>
      </c>
      <c r="BR12" t="s">
        <v>113</v>
      </c>
      <c r="BS12" t="s">
        <v>113</v>
      </c>
      <c r="BT12" t="s">
        <v>113</v>
      </c>
      <c r="BU12" t="s">
        <v>114</v>
      </c>
      <c r="BV12" t="s">
        <v>120</v>
      </c>
      <c r="BX12" t="s">
        <v>152</v>
      </c>
      <c r="BY12" t="s">
        <v>123</v>
      </c>
      <c r="BZ12" t="s">
        <v>113</v>
      </c>
      <c r="CA12" t="s">
        <v>113</v>
      </c>
      <c r="CB12" t="s">
        <v>113</v>
      </c>
      <c r="CC12" t="s">
        <v>124</v>
      </c>
      <c r="CD12" t="s">
        <v>140</v>
      </c>
      <c r="CG12" t="s">
        <v>125</v>
      </c>
      <c r="CH12" t="s">
        <v>155</v>
      </c>
      <c r="CI12" t="s">
        <v>156</v>
      </c>
      <c r="CJ12">
        <v>3</v>
      </c>
      <c r="CK12" t="s">
        <v>181</v>
      </c>
      <c r="CL12" s="1">
        <v>45701.871527777781</v>
      </c>
      <c r="CM12">
        <v>0</v>
      </c>
      <c r="CN12" t="s">
        <v>128</v>
      </c>
      <c r="CU12" t="b">
        <v>1</v>
      </c>
    </row>
    <row r="13" spans="1:100" x14ac:dyDescent="0.25">
      <c r="A13" t="s">
        <v>115</v>
      </c>
      <c r="B13" t="s">
        <v>116</v>
      </c>
      <c r="C13" t="s">
        <v>114</v>
      </c>
      <c r="D13" t="s">
        <v>113</v>
      </c>
      <c r="E13" t="s">
        <v>116</v>
      </c>
      <c r="F13" t="s">
        <v>113</v>
      </c>
      <c r="G13" t="s">
        <v>115</v>
      </c>
      <c r="H13" t="s">
        <v>114</v>
      </c>
      <c r="I13" t="s">
        <v>116</v>
      </c>
      <c r="J13" t="s">
        <v>116</v>
      </c>
      <c r="K13" t="s">
        <v>115</v>
      </c>
      <c r="L13" t="s">
        <v>115</v>
      </c>
      <c r="M13" t="s">
        <v>116</v>
      </c>
      <c r="N13" t="s">
        <v>116</v>
      </c>
      <c r="O13" t="s">
        <v>116</v>
      </c>
      <c r="P13" t="s">
        <v>115</v>
      </c>
      <c r="Q13" t="s">
        <v>116</v>
      </c>
      <c r="R13" t="s">
        <v>116</v>
      </c>
      <c r="S13" t="s">
        <v>116</v>
      </c>
      <c r="T13" t="s">
        <v>116</v>
      </c>
      <c r="U13" t="s">
        <v>116</v>
      </c>
      <c r="V13" t="s">
        <v>116</v>
      </c>
      <c r="W13" t="s">
        <v>116</v>
      </c>
      <c r="X13" t="s">
        <v>116</v>
      </c>
      <c r="Y13" t="s">
        <v>116</v>
      </c>
      <c r="Z13" t="s">
        <v>116</v>
      </c>
      <c r="AA13" t="s">
        <v>115</v>
      </c>
      <c r="AB13" t="s">
        <v>115</v>
      </c>
      <c r="AC13" t="s">
        <v>112</v>
      </c>
      <c r="AD13" t="s">
        <v>112</v>
      </c>
      <c r="AE13" t="s">
        <v>116</v>
      </c>
      <c r="AF13" t="s">
        <v>116</v>
      </c>
      <c r="AG13" t="s">
        <v>116</v>
      </c>
      <c r="AH13" t="s">
        <v>115</v>
      </c>
      <c r="AI13" t="s">
        <v>115</v>
      </c>
      <c r="AJ13" t="s">
        <v>115</v>
      </c>
      <c r="AK13" t="s">
        <v>116</v>
      </c>
      <c r="AL13" t="s">
        <v>114</v>
      </c>
      <c r="AM13" t="s">
        <v>115</v>
      </c>
      <c r="AN13" t="s">
        <v>115</v>
      </c>
      <c r="AO13" t="s">
        <v>113</v>
      </c>
      <c r="AP13" t="s">
        <v>182</v>
      </c>
      <c r="AQ13" t="s">
        <v>183</v>
      </c>
      <c r="AR13" t="s">
        <v>170</v>
      </c>
      <c r="AS13" t="s">
        <v>184</v>
      </c>
      <c r="AT13" t="s">
        <v>185</v>
      </c>
      <c r="AU13" t="s">
        <v>186</v>
      </c>
      <c r="AV13" t="s">
        <v>135</v>
      </c>
      <c r="AW13" t="s">
        <v>187</v>
      </c>
      <c r="AY13" t="s">
        <v>117</v>
      </c>
      <c r="BA13" t="s">
        <v>117</v>
      </c>
      <c r="BJ13" t="s">
        <v>140</v>
      </c>
      <c r="BN13" t="s">
        <v>117</v>
      </c>
      <c r="BP13" t="s">
        <v>118</v>
      </c>
      <c r="BQ13" t="s">
        <v>119</v>
      </c>
      <c r="BR13" t="s">
        <v>116</v>
      </c>
      <c r="BS13" t="s">
        <v>116</v>
      </c>
      <c r="BT13" t="s">
        <v>116</v>
      </c>
      <c r="BU13" t="s">
        <v>116</v>
      </c>
      <c r="BV13" t="s">
        <v>120</v>
      </c>
      <c r="BW13" t="s">
        <v>188</v>
      </c>
      <c r="BX13" t="s">
        <v>152</v>
      </c>
      <c r="BY13" t="s">
        <v>123</v>
      </c>
      <c r="BZ13" t="s">
        <v>116</v>
      </c>
      <c r="CA13" t="s">
        <v>116</v>
      </c>
      <c r="CB13" t="s">
        <v>116</v>
      </c>
      <c r="CC13" t="s">
        <v>165</v>
      </c>
      <c r="CD13" t="s">
        <v>140</v>
      </c>
      <c r="CE13" t="s">
        <v>189</v>
      </c>
      <c r="CF13" t="s">
        <v>190</v>
      </c>
      <c r="CG13" t="s">
        <v>143</v>
      </c>
      <c r="CH13" t="s">
        <v>126</v>
      </c>
      <c r="CI13" t="s">
        <v>145</v>
      </c>
      <c r="CJ13">
        <v>3</v>
      </c>
      <c r="CK13" t="s">
        <v>191</v>
      </c>
      <c r="CL13" s="1">
        <v>45701.871527777781</v>
      </c>
      <c r="CM13">
        <v>0</v>
      </c>
      <c r="CN13" t="s">
        <v>128</v>
      </c>
      <c r="CU13" t="b">
        <v>1</v>
      </c>
    </row>
    <row r="14" spans="1:100" x14ac:dyDescent="0.25">
      <c r="A14" t="s">
        <v>115</v>
      </c>
      <c r="B14" t="s">
        <v>116</v>
      </c>
      <c r="C14" t="s">
        <v>116</v>
      </c>
      <c r="D14" t="s">
        <v>116</v>
      </c>
      <c r="E14" t="s">
        <v>116</v>
      </c>
      <c r="F14" t="s">
        <v>115</v>
      </c>
      <c r="G14" t="s">
        <v>115</v>
      </c>
      <c r="H14" t="s">
        <v>116</v>
      </c>
      <c r="I14" t="s">
        <v>116</v>
      </c>
      <c r="J14" t="s">
        <v>116</v>
      </c>
      <c r="K14" t="s">
        <v>116</v>
      </c>
      <c r="L14" t="s">
        <v>116</v>
      </c>
      <c r="M14" t="s">
        <v>116</v>
      </c>
      <c r="N14" t="s">
        <v>116</v>
      </c>
      <c r="O14" t="s">
        <v>116</v>
      </c>
      <c r="P14" t="s">
        <v>115</v>
      </c>
      <c r="Q14" t="s">
        <v>116</v>
      </c>
      <c r="R14" t="s">
        <v>116</v>
      </c>
      <c r="S14" t="s">
        <v>116</v>
      </c>
      <c r="T14" t="s">
        <v>116</v>
      </c>
      <c r="U14" t="s">
        <v>116</v>
      </c>
      <c r="V14" t="s">
        <v>116</v>
      </c>
      <c r="W14" t="s">
        <v>116</v>
      </c>
      <c r="X14" t="s">
        <v>116</v>
      </c>
      <c r="Y14" t="s">
        <v>116</v>
      </c>
      <c r="Z14" t="s">
        <v>116</v>
      </c>
      <c r="AA14" t="s">
        <v>116</v>
      </c>
      <c r="AB14" t="s">
        <v>116</v>
      </c>
      <c r="AC14" t="s">
        <v>116</v>
      </c>
      <c r="AD14" t="s">
        <v>116</v>
      </c>
      <c r="AE14" t="s">
        <v>116</v>
      </c>
      <c r="AF14" t="s">
        <v>116</v>
      </c>
      <c r="AG14" t="s">
        <v>116</v>
      </c>
      <c r="AH14" t="s">
        <v>116</v>
      </c>
      <c r="AI14" t="s">
        <v>116</v>
      </c>
      <c r="AJ14" t="s">
        <v>115</v>
      </c>
      <c r="AK14" t="s">
        <v>115</v>
      </c>
      <c r="AL14" t="s">
        <v>116</v>
      </c>
      <c r="AM14" t="s">
        <v>116</v>
      </c>
      <c r="AN14" t="s">
        <v>116</v>
      </c>
      <c r="AO14" t="s">
        <v>115</v>
      </c>
      <c r="AP14" t="s">
        <v>130</v>
      </c>
      <c r="AQ14" t="s">
        <v>129</v>
      </c>
      <c r="AS14" t="s">
        <v>192</v>
      </c>
      <c r="BB14" t="s">
        <v>117</v>
      </c>
      <c r="BG14" t="s">
        <v>117</v>
      </c>
      <c r="BH14" t="s">
        <v>117</v>
      </c>
      <c r="BJ14" t="s">
        <v>118</v>
      </c>
      <c r="BK14" t="s">
        <v>117</v>
      </c>
      <c r="BP14" t="s">
        <v>118</v>
      </c>
      <c r="BQ14" t="s">
        <v>119</v>
      </c>
      <c r="BR14" t="s">
        <v>116</v>
      </c>
      <c r="BS14" t="s">
        <v>116</v>
      </c>
      <c r="BT14" t="s">
        <v>116</v>
      </c>
      <c r="BU14" t="s">
        <v>116</v>
      </c>
      <c r="BV14" t="s">
        <v>193</v>
      </c>
      <c r="BX14" t="s">
        <v>152</v>
      </c>
      <c r="BY14" t="s">
        <v>139</v>
      </c>
      <c r="BZ14" t="s">
        <v>114</v>
      </c>
      <c r="CA14" t="s">
        <v>114</v>
      </c>
      <c r="CB14" t="s">
        <v>114</v>
      </c>
      <c r="CC14" t="s">
        <v>124</v>
      </c>
      <c r="CD14" t="s">
        <v>118</v>
      </c>
      <c r="CL14" s="1">
        <v>45701.875</v>
      </c>
      <c r="CM14">
        <v>0</v>
      </c>
      <c r="CN14" t="s">
        <v>128</v>
      </c>
      <c r="CU14" t="b">
        <v>0</v>
      </c>
    </row>
    <row r="15" spans="1:100" x14ac:dyDescent="0.25">
      <c r="A15" t="s">
        <v>114</v>
      </c>
      <c r="B15" t="s">
        <v>114</v>
      </c>
      <c r="C15" t="s">
        <v>114</v>
      </c>
      <c r="D15" t="s">
        <v>116</v>
      </c>
      <c r="E15" t="s">
        <v>114</v>
      </c>
      <c r="F15" t="s">
        <v>113</v>
      </c>
      <c r="G15" t="s">
        <v>113</v>
      </c>
      <c r="H15" t="s">
        <v>113</v>
      </c>
      <c r="I15" t="s">
        <v>115</v>
      </c>
      <c r="J15" t="s">
        <v>114</v>
      </c>
      <c r="K15" t="s">
        <v>114</v>
      </c>
      <c r="L15" t="s">
        <v>114</v>
      </c>
      <c r="M15" t="s">
        <v>116</v>
      </c>
      <c r="N15" t="s">
        <v>115</v>
      </c>
      <c r="O15" t="s">
        <v>115</v>
      </c>
      <c r="P15" t="s">
        <v>114</v>
      </c>
      <c r="Q15" t="s">
        <v>114</v>
      </c>
      <c r="R15" t="s">
        <v>114</v>
      </c>
      <c r="S15" t="s">
        <v>114</v>
      </c>
      <c r="T15" t="s">
        <v>114</v>
      </c>
      <c r="U15" t="s">
        <v>114</v>
      </c>
      <c r="V15" t="s">
        <v>114</v>
      </c>
      <c r="W15" t="s">
        <v>114</v>
      </c>
      <c r="X15" t="s">
        <v>114</v>
      </c>
      <c r="Y15" t="s">
        <v>115</v>
      </c>
      <c r="Z15" t="s">
        <v>114</v>
      </c>
      <c r="AA15" t="s">
        <v>114</v>
      </c>
      <c r="AB15" t="s">
        <v>114</v>
      </c>
      <c r="AC15" t="s">
        <v>115</v>
      </c>
      <c r="AD15" t="s">
        <v>114</v>
      </c>
      <c r="AE15" t="s">
        <v>115</v>
      </c>
      <c r="AF15" t="s">
        <v>114</v>
      </c>
      <c r="AG15" t="s">
        <v>114</v>
      </c>
      <c r="AH15" t="s">
        <v>114</v>
      </c>
      <c r="AI15" t="s">
        <v>114</v>
      </c>
      <c r="AJ15" t="s">
        <v>116</v>
      </c>
      <c r="AK15" t="s">
        <v>115</v>
      </c>
      <c r="AL15" t="s">
        <v>114</v>
      </c>
      <c r="AM15" t="s">
        <v>114</v>
      </c>
      <c r="AN15" t="s">
        <v>115</v>
      </c>
      <c r="AO15" t="s">
        <v>114</v>
      </c>
      <c r="AP15" t="s">
        <v>194</v>
      </c>
      <c r="AQ15" t="s">
        <v>195</v>
      </c>
      <c r="AS15" t="s">
        <v>196</v>
      </c>
      <c r="AV15" t="s">
        <v>197</v>
      </c>
      <c r="AW15" t="s">
        <v>198</v>
      </c>
      <c r="BC15" t="s">
        <v>117</v>
      </c>
      <c r="BD15" t="s">
        <v>117</v>
      </c>
      <c r="BH15" t="s">
        <v>117</v>
      </c>
      <c r="BJ15" t="s">
        <v>140</v>
      </c>
      <c r="BM15" t="s">
        <v>117</v>
      </c>
      <c r="BP15" t="s">
        <v>118</v>
      </c>
      <c r="BQ15" t="s">
        <v>119</v>
      </c>
      <c r="BR15" t="s">
        <v>112</v>
      </c>
      <c r="BS15" t="s">
        <v>112</v>
      </c>
      <c r="BT15" t="s">
        <v>112</v>
      </c>
      <c r="BU15" t="s">
        <v>112</v>
      </c>
      <c r="BV15" t="s">
        <v>199</v>
      </c>
      <c r="BX15" t="s">
        <v>152</v>
      </c>
      <c r="BY15" t="s">
        <v>200</v>
      </c>
      <c r="BZ15" t="s">
        <v>115</v>
      </c>
      <c r="CA15" t="s">
        <v>115</v>
      </c>
      <c r="CB15" t="s">
        <v>115</v>
      </c>
      <c r="CC15" t="s">
        <v>124</v>
      </c>
      <c r="CD15" t="s">
        <v>140</v>
      </c>
      <c r="CE15" t="s">
        <v>189</v>
      </c>
      <c r="CG15" t="s">
        <v>201</v>
      </c>
      <c r="CH15" t="s">
        <v>126</v>
      </c>
      <c r="CI15" t="s">
        <v>145</v>
      </c>
      <c r="CJ15">
        <v>4</v>
      </c>
      <c r="CL15" s="1">
        <v>45701.874305555553</v>
      </c>
      <c r="CM15">
        <v>0</v>
      </c>
      <c r="CN15" t="s">
        <v>128</v>
      </c>
      <c r="CU15" t="b">
        <v>1</v>
      </c>
    </row>
    <row r="16" spans="1:100" x14ac:dyDescent="0.25">
      <c r="CL16" s="1">
        <v>45701.878472222219</v>
      </c>
      <c r="CM16">
        <v>0</v>
      </c>
      <c r="CN16" t="s">
        <v>128</v>
      </c>
      <c r="CU16" t="b">
        <v>0</v>
      </c>
    </row>
    <row r="17" spans="1:99" x14ac:dyDescent="0.25">
      <c r="CL17" s="1">
        <v>45701.881249999999</v>
      </c>
      <c r="CM17">
        <v>0</v>
      </c>
      <c r="CN17" t="s">
        <v>128</v>
      </c>
      <c r="CU17" t="b">
        <v>0</v>
      </c>
    </row>
    <row r="18" spans="1:99" x14ac:dyDescent="0.25">
      <c r="A18" t="s">
        <v>114</v>
      </c>
      <c r="B18" t="s">
        <v>115</v>
      </c>
      <c r="C18" t="s">
        <v>114</v>
      </c>
      <c r="D18" t="s">
        <v>114</v>
      </c>
      <c r="E18" t="s">
        <v>116</v>
      </c>
      <c r="F18" t="s">
        <v>113</v>
      </c>
      <c r="G18" t="s">
        <v>113</v>
      </c>
      <c r="H18" t="s">
        <v>113</v>
      </c>
      <c r="I18" t="s">
        <v>114</v>
      </c>
      <c r="J18" t="s">
        <v>114</v>
      </c>
      <c r="K18" t="s">
        <v>114</v>
      </c>
      <c r="L18" t="s">
        <v>114</v>
      </c>
      <c r="M18" t="s">
        <v>114</v>
      </c>
      <c r="N18" t="s">
        <v>114</v>
      </c>
      <c r="O18" t="s">
        <v>114</v>
      </c>
      <c r="P18" t="s">
        <v>114</v>
      </c>
      <c r="Q18" t="s">
        <v>114</v>
      </c>
      <c r="R18" t="s">
        <v>114</v>
      </c>
      <c r="S18" t="s">
        <v>114</v>
      </c>
      <c r="T18" t="s">
        <v>114</v>
      </c>
      <c r="U18" t="s">
        <v>114</v>
      </c>
      <c r="V18" t="s">
        <v>114</v>
      </c>
      <c r="W18" t="s">
        <v>114</v>
      </c>
      <c r="X18" t="s">
        <v>114</v>
      </c>
      <c r="Y18" t="s">
        <v>114</v>
      </c>
      <c r="Z18" t="s">
        <v>115</v>
      </c>
      <c r="AA18" t="s">
        <v>114</v>
      </c>
      <c r="AB18" t="s">
        <v>114</v>
      </c>
      <c r="AC18" t="s">
        <v>114</v>
      </c>
      <c r="AD18" t="s">
        <v>114</v>
      </c>
      <c r="AE18" t="s">
        <v>114</v>
      </c>
      <c r="AF18" t="s">
        <v>114</v>
      </c>
      <c r="AG18" t="s">
        <v>114</v>
      </c>
      <c r="AH18" t="s">
        <v>114</v>
      </c>
      <c r="AI18" t="s">
        <v>114</v>
      </c>
      <c r="AJ18" t="s">
        <v>115</v>
      </c>
      <c r="AK18" t="s">
        <v>115</v>
      </c>
      <c r="AL18" t="s">
        <v>115</v>
      </c>
      <c r="AM18" t="s">
        <v>116</v>
      </c>
      <c r="AN18" t="s">
        <v>116</v>
      </c>
      <c r="AO18" t="s">
        <v>114</v>
      </c>
      <c r="AP18" t="s">
        <v>202</v>
      </c>
      <c r="AQ18" t="s">
        <v>171</v>
      </c>
      <c r="AR18" t="s">
        <v>203</v>
      </c>
      <c r="AS18" t="s">
        <v>204</v>
      </c>
      <c r="AT18" t="s">
        <v>205</v>
      </c>
      <c r="BB18" t="s">
        <v>117</v>
      </c>
      <c r="BC18" t="s">
        <v>117</v>
      </c>
      <c r="BD18" t="s">
        <v>117</v>
      </c>
      <c r="BJ18" t="s">
        <v>118</v>
      </c>
      <c r="BL18" t="s">
        <v>117</v>
      </c>
      <c r="BP18" t="s">
        <v>118</v>
      </c>
      <c r="BQ18" t="s">
        <v>119</v>
      </c>
      <c r="BR18" t="s">
        <v>114</v>
      </c>
      <c r="BS18" t="s">
        <v>114</v>
      </c>
      <c r="BT18" t="s">
        <v>114</v>
      </c>
      <c r="BU18" t="s">
        <v>114</v>
      </c>
      <c r="BV18" t="s">
        <v>199</v>
      </c>
      <c r="BW18" t="s">
        <v>206</v>
      </c>
      <c r="BX18" t="s">
        <v>152</v>
      </c>
      <c r="BY18" t="s">
        <v>139</v>
      </c>
      <c r="BZ18" t="s">
        <v>114</v>
      </c>
      <c r="CA18" t="s">
        <v>114</v>
      </c>
      <c r="CB18" t="s">
        <v>114</v>
      </c>
      <c r="CC18" t="s">
        <v>124</v>
      </c>
      <c r="CD18" t="s">
        <v>140</v>
      </c>
      <c r="CE18" t="s">
        <v>189</v>
      </c>
      <c r="CF18" t="s">
        <v>207</v>
      </c>
      <c r="CG18" t="s">
        <v>208</v>
      </c>
      <c r="CH18" t="s">
        <v>209</v>
      </c>
      <c r="CI18" t="s">
        <v>210</v>
      </c>
      <c r="CJ18">
        <v>2</v>
      </c>
      <c r="CK18" t="s">
        <v>211</v>
      </c>
      <c r="CL18" s="1">
        <v>45701.879861111112</v>
      </c>
      <c r="CM18">
        <v>0</v>
      </c>
      <c r="CN18" t="s">
        <v>128</v>
      </c>
      <c r="CU18" t="b">
        <v>1</v>
      </c>
    </row>
    <row r="19" spans="1:99" x14ac:dyDescent="0.25">
      <c r="A19" t="s">
        <v>114</v>
      </c>
      <c r="B19" t="s">
        <v>116</v>
      </c>
      <c r="C19" t="s">
        <v>113</v>
      </c>
      <c r="D19" t="s">
        <v>115</v>
      </c>
      <c r="E19" t="s">
        <v>116</v>
      </c>
      <c r="F19" t="s">
        <v>114</v>
      </c>
      <c r="G19" t="s">
        <v>113</v>
      </c>
      <c r="H19" t="s">
        <v>114</v>
      </c>
      <c r="I19" t="s">
        <v>116</v>
      </c>
      <c r="J19" t="s">
        <v>114</v>
      </c>
      <c r="K19" t="s">
        <v>114</v>
      </c>
      <c r="L19" t="s">
        <v>114</v>
      </c>
      <c r="M19" t="s">
        <v>115</v>
      </c>
      <c r="N19" t="s">
        <v>115</v>
      </c>
      <c r="O19" t="s">
        <v>115</v>
      </c>
      <c r="P19" t="s">
        <v>115</v>
      </c>
      <c r="Q19" t="s">
        <v>114</v>
      </c>
      <c r="R19" t="s">
        <v>115</v>
      </c>
      <c r="S19" t="s">
        <v>116</v>
      </c>
      <c r="T19" t="s">
        <v>116</v>
      </c>
      <c r="U19" t="s">
        <v>116</v>
      </c>
      <c r="V19" t="s">
        <v>115</v>
      </c>
      <c r="W19" t="s">
        <v>115</v>
      </c>
      <c r="X19" t="s">
        <v>116</v>
      </c>
      <c r="Y19" t="s">
        <v>116</v>
      </c>
      <c r="Z19" t="s">
        <v>115</v>
      </c>
      <c r="AA19" t="s">
        <v>115</v>
      </c>
      <c r="AB19" t="s">
        <v>116</v>
      </c>
      <c r="AC19" t="s">
        <v>116</v>
      </c>
      <c r="AD19" t="s">
        <v>116</v>
      </c>
      <c r="AE19" t="s">
        <v>116</v>
      </c>
      <c r="AF19" t="s">
        <v>116</v>
      </c>
      <c r="AG19" t="s">
        <v>116</v>
      </c>
      <c r="AH19" t="s">
        <v>114</v>
      </c>
      <c r="AI19" t="s">
        <v>114</v>
      </c>
      <c r="AJ19" t="s">
        <v>114</v>
      </c>
      <c r="AK19" t="s">
        <v>115</v>
      </c>
      <c r="AL19" t="s">
        <v>114</v>
      </c>
      <c r="AM19" t="s">
        <v>114</v>
      </c>
      <c r="AN19" t="s">
        <v>115</v>
      </c>
      <c r="AO19" t="s">
        <v>114</v>
      </c>
      <c r="BB19" t="s">
        <v>117</v>
      </c>
      <c r="BD19" t="s">
        <v>117</v>
      </c>
      <c r="BG19" t="s">
        <v>117</v>
      </c>
      <c r="BJ19" t="s">
        <v>140</v>
      </c>
      <c r="BK19" t="s">
        <v>117</v>
      </c>
      <c r="BM19" t="s">
        <v>117</v>
      </c>
      <c r="BP19" t="s">
        <v>118</v>
      </c>
      <c r="BQ19" t="s">
        <v>119</v>
      </c>
      <c r="BR19" t="s">
        <v>116</v>
      </c>
      <c r="BS19" t="s">
        <v>114</v>
      </c>
      <c r="BT19" t="s">
        <v>114</v>
      </c>
      <c r="BU19" t="s">
        <v>116</v>
      </c>
      <c r="BV19" t="s">
        <v>199</v>
      </c>
      <c r="BW19" t="s">
        <v>212</v>
      </c>
      <c r="BX19" t="s">
        <v>152</v>
      </c>
      <c r="BY19" t="s">
        <v>123</v>
      </c>
      <c r="BZ19" t="s">
        <v>115</v>
      </c>
      <c r="CA19" t="s">
        <v>114</v>
      </c>
      <c r="CB19" t="s">
        <v>114</v>
      </c>
      <c r="CC19" t="s">
        <v>213</v>
      </c>
      <c r="CD19" t="s">
        <v>140</v>
      </c>
      <c r="CG19" t="s">
        <v>208</v>
      </c>
      <c r="CH19" t="s">
        <v>214</v>
      </c>
      <c r="CI19" t="s">
        <v>145</v>
      </c>
      <c r="CJ19">
        <v>3</v>
      </c>
      <c r="CL19" s="1">
        <v>45701.881249999999</v>
      </c>
      <c r="CM19">
        <v>0</v>
      </c>
      <c r="CN19" t="s">
        <v>128</v>
      </c>
      <c r="CU19" t="b">
        <v>1</v>
      </c>
    </row>
    <row r="20" spans="1:99" x14ac:dyDescent="0.25">
      <c r="A20" t="s">
        <v>113</v>
      </c>
      <c r="B20" t="s">
        <v>114</v>
      </c>
      <c r="C20" t="s">
        <v>114</v>
      </c>
      <c r="D20" t="s">
        <v>115</v>
      </c>
      <c r="E20" t="s">
        <v>114</v>
      </c>
      <c r="F20" t="s">
        <v>113</v>
      </c>
      <c r="G20" t="s">
        <v>113</v>
      </c>
      <c r="H20" t="s">
        <v>115</v>
      </c>
      <c r="I20" t="s">
        <v>112</v>
      </c>
      <c r="J20" t="s">
        <v>115</v>
      </c>
      <c r="K20" t="s">
        <v>115</v>
      </c>
      <c r="L20" t="s">
        <v>116</v>
      </c>
      <c r="M20" t="s">
        <v>116</v>
      </c>
      <c r="N20" t="s">
        <v>116</v>
      </c>
      <c r="O20" t="s">
        <v>116</v>
      </c>
      <c r="P20" t="s">
        <v>114</v>
      </c>
      <c r="Q20" t="s">
        <v>115</v>
      </c>
      <c r="R20" t="s">
        <v>115</v>
      </c>
      <c r="S20" t="s">
        <v>116</v>
      </c>
      <c r="T20" t="s">
        <v>115</v>
      </c>
      <c r="U20" t="s">
        <v>116</v>
      </c>
      <c r="V20" t="s">
        <v>114</v>
      </c>
      <c r="W20" t="s">
        <v>115</v>
      </c>
      <c r="X20" t="s">
        <v>115</v>
      </c>
      <c r="Y20" t="s">
        <v>116</v>
      </c>
      <c r="Z20" t="s">
        <v>115</v>
      </c>
      <c r="AA20" t="s">
        <v>114</v>
      </c>
      <c r="AB20" t="s">
        <v>114</v>
      </c>
      <c r="AC20" t="s">
        <v>116</v>
      </c>
      <c r="AD20" t="s">
        <v>115</v>
      </c>
      <c r="AE20" t="s">
        <v>115</v>
      </c>
      <c r="AF20" t="s">
        <v>115</v>
      </c>
      <c r="AG20" t="s">
        <v>115</v>
      </c>
      <c r="AH20" t="s">
        <v>115</v>
      </c>
      <c r="AI20" t="s">
        <v>114</v>
      </c>
      <c r="AJ20" t="s">
        <v>115</v>
      </c>
      <c r="AK20" t="s">
        <v>115</v>
      </c>
      <c r="AL20" t="s">
        <v>114</v>
      </c>
      <c r="AM20" t="s">
        <v>114</v>
      </c>
      <c r="AN20" t="s">
        <v>114</v>
      </c>
      <c r="AO20" t="s">
        <v>114</v>
      </c>
      <c r="CL20" s="1">
        <v>45701.881944444445</v>
      </c>
      <c r="CM20">
        <v>0</v>
      </c>
      <c r="CN20" t="s">
        <v>128</v>
      </c>
      <c r="CU20" t="b">
        <v>0</v>
      </c>
    </row>
    <row r="21" spans="1:99" x14ac:dyDescent="0.25">
      <c r="CL21" s="1">
        <v>45701.885416666664</v>
      </c>
      <c r="CM21">
        <v>0</v>
      </c>
      <c r="CN21" t="s">
        <v>128</v>
      </c>
      <c r="CU21" t="b">
        <v>0</v>
      </c>
    </row>
    <row r="22" spans="1:99" x14ac:dyDescent="0.25">
      <c r="A22" t="s">
        <v>114</v>
      </c>
      <c r="B22" t="s">
        <v>114</v>
      </c>
      <c r="C22" t="s">
        <v>113</v>
      </c>
      <c r="D22" t="s">
        <v>113</v>
      </c>
      <c r="E22" t="s">
        <v>116</v>
      </c>
      <c r="F22" t="s">
        <v>113</v>
      </c>
      <c r="G22" t="s">
        <v>113</v>
      </c>
      <c r="H22" t="s">
        <v>113</v>
      </c>
      <c r="I22" t="s">
        <v>113</v>
      </c>
      <c r="J22" t="s">
        <v>114</v>
      </c>
      <c r="K22" t="s">
        <v>114</v>
      </c>
      <c r="L22" t="s">
        <v>113</v>
      </c>
      <c r="M22" t="s">
        <v>113</v>
      </c>
      <c r="N22" t="s">
        <v>113</v>
      </c>
      <c r="O22" t="s">
        <v>113</v>
      </c>
      <c r="P22" t="s">
        <v>113</v>
      </c>
      <c r="Q22" t="s">
        <v>115</v>
      </c>
      <c r="R22" t="s">
        <v>113</v>
      </c>
      <c r="S22" t="s">
        <v>113</v>
      </c>
      <c r="T22" t="s">
        <v>113</v>
      </c>
      <c r="U22" t="s">
        <v>113</v>
      </c>
      <c r="V22" t="s">
        <v>113</v>
      </c>
      <c r="W22" t="s">
        <v>113</v>
      </c>
      <c r="X22" t="s">
        <v>113</v>
      </c>
      <c r="Y22" t="s">
        <v>115</v>
      </c>
      <c r="Z22" t="s">
        <v>114</v>
      </c>
      <c r="AA22" t="s">
        <v>113</v>
      </c>
      <c r="AB22" t="s">
        <v>114</v>
      </c>
      <c r="AC22" t="s">
        <v>115</v>
      </c>
      <c r="AD22" t="s">
        <v>115</v>
      </c>
      <c r="AE22" t="s">
        <v>114</v>
      </c>
      <c r="AF22" t="s">
        <v>115</v>
      </c>
      <c r="AG22" t="s">
        <v>115</v>
      </c>
      <c r="AH22" t="s">
        <v>113</v>
      </c>
      <c r="AI22" t="s">
        <v>113</v>
      </c>
      <c r="AJ22" t="s">
        <v>115</v>
      </c>
      <c r="AK22" t="s">
        <v>114</v>
      </c>
      <c r="AL22" t="s">
        <v>113</v>
      </c>
      <c r="AM22" t="s">
        <v>115</v>
      </c>
      <c r="AN22" t="s">
        <v>114</v>
      </c>
      <c r="AO22" t="s">
        <v>113</v>
      </c>
      <c r="AP22" t="s">
        <v>215</v>
      </c>
      <c r="AQ22" t="s">
        <v>129</v>
      </c>
      <c r="AS22" t="s">
        <v>216</v>
      </c>
      <c r="AT22" t="s">
        <v>217</v>
      </c>
      <c r="AV22" t="s">
        <v>218</v>
      </c>
      <c r="AY22" t="s">
        <v>117</v>
      </c>
      <c r="BD22" t="s">
        <v>117</v>
      </c>
      <c r="BF22" t="s">
        <v>117</v>
      </c>
      <c r="BJ22" t="s">
        <v>140</v>
      </c>
      <c r="BO22" t="s">
        <v>117</v>
      </c>
      <c r="BP22" t="s">
        <v>118</v>
      </c>
      <c r="BQ22" t="s">
        <v>119</v>
      </c>
      <c r="BV22" t="s">
        <v>199</v>
      </c>
      <c r="BW22" t="s">
        <v>219</v>
      </c>
      <c r="BX22" t="s">
        <v>152</v>
      </c>
      <c r="BY22" t="s">
        <v>139</v>
      </c>
      <c r="BZ22" t="s">
        <v>115</v>
      </c>
      <c r="CA22" t="s">
        <v>114</v>
      </c>
      <c r="CB22" t="s">
        <v>114</v>
      </c>
      <c r="CC22" t="s">
        <v>124</v>
      </c>
      <c r="CD22" t="s">
        <v>140</v>
      </c>
      <c r="CE22" t="s">
        <v>220</v>
      </c>
      <c r="CG22" t="s">
        <v>143</v>
      </c>
      <c r="CH22" t="s">
        <v>126</v>
      </c>
      <c r="CI22" t="s">
        <v>210</v>
      </c>
      <c r="CJ22">
        <v>2</v>
      </c>
      <c r="CL22" s="1">
        <v>45701.887499999997</v>
      </c>
      <c r="CM22">
        <v>0</v>
      </c>
      <c r="CN22" t="s">
        <v>128</v>
      </c>
      <c r="CU22" t="b">
        <v>1</v>
      </c>
    </row>
    <row r="23" spans="1:99" x14ac:dyDescent="0.25">
      <c r="A23" t="s">
        <v>114</v>
      </c>
      <c r="B23" t="s">
        <v>116</v>
      </c>
      <c r="C23" t="s">
        <v>113</v>
      </c>
      <c r="D23" t="s">
        <v>113</v>
      </c>
      <c r="E23" t="s">
        <v>115</v>
      </c>
      <c r="F23" t="s">
        <v>113</v>
      </c>
      <c r="G23" t="s">
        <v>114</v>
      </c>
      <c r="H23" t="s">
        <v>112</v>
      </c>
      <c r="I23" t="s">
        <v>115</v>
      </c>
      <c r="J23" t="s">
        <v>115</v>
      </c>
      <c r="K23" t="s">
        <v>114</v>
      </c>
      <c r="L23" t="s">
        <v>114</v>
      </c>
      <c r="M23" t="s">
        <v>112</v>
      </c>
      <c r="N23" t="s">
        <v>112</v>
      </c>
      <c r="O23" t="s">
        <v>114</v>
      </c>
      <c r="P23" t="s">
        <v>116</v>
      </c>
      <c r="Q23" t="s">
        <v>116</v>
      </c>
      <c r="R23" t="s">
        <v>116</v>
      </c>
      <c r="S23" t="s">
        <v>116</v>
      </c>
      <c r="T23" t="s">
        <v>116</v>
      </c>
      <c r="U23" t="s">
        <v>116</v>
      </c>
      <c r="V23" t="s">
        <v>114</v>
      </c>
      <c r="W23" t="s">
        <v>115</v>
      </c>
      <c r="X23" t="s">
        <v>116</v>
      </c>
      <c r="Y23" t="s">
        <v>115</v>
      </c>
      <c r="Z23" t="s">
        <v>115</v>
      </c>
      <c r="AA23" t="s">
        <v>114</v>
      </c>
      <c r="AB23" t="s">
        <v>114</v>
      </c>
      <c r="AC23" t="s">
        <v>116</v>
      </c>
      <c r="AD23" t="s">
        <v>116</v>
      </c>
      <c r="AE23" t="s">
        <v>116</v>
      </c>
      <c r="AF23" t="s">
        <v>116</v>
      </c>
      <c r="AG23" t="s">
        <v>116</v>
      </c>
      <c r="AH23" t="s">
        <v>115</v>
      </c>
      <c r="AI23" t="s">
        <v>115</v>
      </c>
      <c r="AJ23" t="s">
        <v>115</v>
      </c>
      <c r="AK23" t="s">
        <v>115</v>
      </c>
      <c r="AL23" t="s">
        <v>114</v>
      </c>
      <c r="AM23" t="s">
        <v>115</v>
      </c>
      <c r="AN23" t="s">
        <v>115</v>
      </c>
      <c r="AO23" t="s">
        <v>112</v>
      </c>
      <c r="AP23" t="s">
        <v>130</v>
      </c>
      <c r="AQ23" t="s">
        <v>129</v>
      </c>
      <c r="AR23" t="s">
        <v>221</v>
      </c>
      <c r="AS23" t="s">
        <v>192</v>
      </c>
      <c r="AT23" t="s">
        <v>222</v>
      </c>
      <c r="AU23" t="s">
        <v>223</v>
      </c>
      <c r="AV23" t="s">
        <v>135</v>
      </c>
      <c r="AW23" t="s">
        <v>224</v>
      </c>
      <c r="AX23" t="s">
        <v>225</v>
      </c>
      <c r="AY23" t="s">
        <v>117</v>
      </c>
      <c r="BB23" t="s">
        <v>117</v>
      </c>
      <c r="BD23" t="s">
        <v>117</v>
      </c>
      <c r="BJ23" t="s">
        <v>140</v>
      </c>
      <c r="BO23" t="s">
        <v>117</v>
      </c>
      <c r="BP23" t="s">
        <v>118</v>
      </c>
      <c r="BQ23" t="s">
        <v>119</v>
      </c>
      <c r="BR23" t="s">
        <v>112</v>
      </c>
      <c r="BS23" t="s">
        <v>112</v>
      </c>
      <c r="BT23" t="s">
        <v>112</v>
      </c>
      <c r="BU23" t="s">
        <v>116</v>
      </c>
      <c r="BV23" t="s">
        <v>193</v>
      </c>
      <c r="BW23" t="s">
        <v>226</v>
      </c>
      <c r="BX23" t="s">
        <v>152</v>
      </c>
      <c r="BY23" t="s">
        <v>227</v>
      </c>
      <c r="BZ23" t="s">
        <v>116</v>
      </c>
      <c r="CA23" t="s">
        <v>116</v>
      </c>
      <c r="CB23" t="s">
        <v>116</v>
      </c>
      <c r="CC23" t="s">
        <v>124</v>
      </c>
      <c r="CD23" t="s">
        <v>140</v>
      </c>
      <c r="CE23" t="s">
        <v>228</v>
      </c>
      <c r="CF23" t="s">
        <v>229</v>
      </c>
      <c r="CG23" t="s">
        <v>201</v>
      </c>
      <c r="CH23" t="s">
        <v>126</v>
      </c>
      <c r="CI23" t="s">
        <v>156</v>
      </c>
      <c r="CJ23">
        <v>3</v>
      </c>
      <c r="CK23" t="s">
        <v>230</v>
      </c>
      <c r="CL23" s="1">
        <v>45701.884722222225</v>
      </c>
      <c r="CM23">
        <v>0</v>
      </c>
      <c r="CN23" t="s">
        <v>128</v>
      </c>
      <c r="CU23" t="b">
        <v>1</v>
      </c>
    </row>
    <row r="24" spans="1:99" x14ac:dyDescent="0.25">
      <c r="A24" t="s">
        <v>114</v>
      </c>
      <c r="B24" t="s">
        <v>114</v>
      </c>
      <c r="C24" t="s">
        <v>113</v>
      </c>
      <c r="D24" t="s">
        <v>113</v>
      </c>
      <c r="E24" t="s">
        <v>115</v>
      </c>
      <c r="F24" t="s">
        <v>114</v>
      </c>
      <c r="G24" t="s">
        <v>113</v>
      </c>
      <c r="H24" t="s">
        <v>113</v>
      </c>
      <c r="I24" t="s">
        <v>114</v>
      </c>
      <c r="J24" t="s">
        <v>114</v>
      </c>
      <c r="K24" t="s">
        <v>114</v>
      </c>
      <c r="L24" t="s">
        <v>114</v>
      </c>
      <c r="M24" t="s">
        <v>115</v>
      </c>
      <c r="O24" t="s">
        <v>112</v>
      </c>
      <c r="P24" t="s">
        <v>114</v>
      </c>
      <c r="Q24" t="s">
        <v>114</v>
      </c>
      <c r="R24" t="s">
        <v>115</v>
      </c>
      <c r="S24" t="s">
        <v>114</v>
      </c>
      <c r="T24" t="s">
        <v>114</v>
      </c>
      <c r="U24" t="s">
        <v>114</v>
      </c>
      <c r="V24" t="s">
        <v>114</v>
      </c>
      <c r="W24" t="s">
        <v>114</v>
      </c>
      <c r="X24" t="s">
        <v>115</v>
      </c>
      <c r="Y24" t="s">
        <v>115</v>
      </c>
      <c r="Z24" t="s">
        <v>115</v>
      </c>
      <c r="AA24" t="s">
        <v>113</v>
      </c>
      <c r="AB24" t="s">
        <v>113</v>
      </c>
      <c r="AC24" t="s">
        <v>112</v>
      </c>
      <c r="AD24" t="s">
        <v>112</v>
      </c>
      <c r="AE24" t="s">
        <v>112</v>
      </c>
      <c r="AF24" t="s">
        <v>115</v>
      </c>
      <c r="AG24" t="s">
        <v>115</v>
      </c>
      <c r="AH24" t="s">
        <v>114</v>
      </c>
      <c r="AI24" t="s">
        <v>114</v>
      </c>
      <c r="AJ24" t="s">
        <v>115</v>
      </c>
      <c r="AK24" t="s">
        <v>114</v>
      </c>
      <c r="AL24" t="s">
        <v>115</v>
      </c>
      <c r="AM24" t="s">
        <v>115</v>
      </c>
      <c r="AN24" t="s">
        <v>116</v>
      </c>
      <c r="AO24" t="s">
        <v>113</v>
      </c>
      <c r="AP24" t="s">
        <v>130</v>
      </c>
      <c r="AQ24" t="s">
        <v>231</v>
      </c>
      <c r="AR24" t="s">
        <v>232</v>
      </c>
      <c r="AS24" t="s">
        <v>186</v>
      </c>
      <c r="AT24" t="s">
        <v>233</v>
      </c>
      <c r="AU24" t="s">
        <v>234</v>
      </c>
      <c r="AY24" t="s">
        <v>117</v>
      </c>
      <c r="BA24" t="s">
        <v>117</v>
      </c>
      <c r="BG24" t="s">
        <v>117</v>
      </c>
      <c r="BJ24" t="s">
        <v>140</v>
      </c>
      <c r="BK24" t="s">
        <v>117</v>
      </c>
      <c r="BN24" t="s">
        <v>117</v>
      </c>
      <c r="BP24" t="s">
        <v>118</v>
      </c>
      <c r="BQ24" t="s">
        <v>119</v>
      </c>
      <c r="BR24" t="s">
        <v>116</v>
      </c>
      <c r="BS24" t="s">
        <v>116</v>
      </c>
      <c r="BT24" t="s">
        <v>116</v>
      </c>
      <c r="BU24" t="s">
        <v>116</v>
      </c>
      <c r="BV24" t="s">
        <v>137</v>
      </c>
      <c r="BW24" t="s">
        <v>235</v>
      </c>
      <c r="BX24" t="s">
        <v>152</v>
      </c>
      <c r="BY24" t="s">
        <v>123</v>
      </c>
      <c r="BZ24" t="s">
        <v>115</v>
      </c>
      <c r="CA24" t="s">
        <v>115</v>
      </c>
      <c r="CB24" t="s">
        <v>115</v>
      </c>
      <c r="CC24" t="s">
        <v>124</v>
      </c>
      <c r="CD24" t="s">
        <v>140</v>
      </c>
      <c r="CE24" t="s">
        <v>189</v>
      </c>
      <c r="CF24" t="s">
        <v>112</v>
      </c>
      <c r="CG24" t="s">
        <v>125</v>
      </c>
      <c r="CH24" t="s">
        <v>126</v>
      </c>
      <c r="CI24" t="s">
        <v>156</v>
      </c>
      <c r="CJ24">
        <v>4</v>
      </c>
      <c r="CL24" s="1">
        <v>45701.892361111109</v>
      </c>
      <c r="CM24">
        <v>0</v>
      </c>
      <c r="CN24" t="s">
        <v>128</v>
      </c>
      <c r="CU24" t="b">
        <v>1</v>
      </c>
    </row>
    <row r="25" spans="1:99" x14ac:dyDescent="0.25">
      <c r="A25" t="s">
        <v>113</v>
      </c>
      <c r="B25" t="s">
        <v>114</v>
      </c>
      <c r="C25" t="s">
        <v>113</v>
      </c>
      <c r="D25" t="s">
        <v>114</v>
      </c>
      <c r="E25" t="s">
        <v>112</v>
      </c>
      <c r="F25" t="s">
        <v>113</v>
      </c>
      <c r="G25" t="s">
        <v>114</v>
      </c>
      <c r="H25" t="s">
        <v>116</v>
      </c>
      <c r="I25" t="s">
        <v>116</v>
      </c>
      <c r="J25" t="s">
        <v>115</v>
      </c>
      <c r="K25" t="s">
        <v>115</v>
      </c>
      <c r="L25" t="s">
        <v>113</v>
      </c>
      <c r="M25" t="s">
        <v>116</v>
      </c>
      <c r="N25" t="s">
        <v>112</v>
      </c>
      <c r="O25" t="s">
        <v>112</v>
      </c>
      <c r="P25" t="s">
        <v>114</v>
      </c>
      <c r="Q25" t="s">
        <v>114</v>
      </c>
      <c r="R25" t="s">
        <v>113</v>
      </c>
      <c r="S25" t="s">
        <v>114</v>
      </c>
      <c r="T25" t="s">
        <v>115</v>
      </c>
      <c r="U25" t="s">
        <v>116</v>
      </c>
      <c r="V25" t="s">
        <v>115</v>
      </c>
      <c r="W25" t="s">
        <v>114</v>
      </c>
      <c r="X25" t="s">
        <v>114</v>
      </c>
      <c r="Y25" t="s">
        <v>114</v>
      </c>
      <c r="Z25" t="s">
        <v>116</v>
      </c>
      <c r="AA25" t="s">
        <v>113</v>
      </c>
      <c r="AB25" t="s">
        <v>113</v>
      </c>
      <c r="AC25" t="s">
        <v>115</v>
      </c>
      <c r="AD25" t="s">
        <v>112</v>
      </c>
      <c r="AE25" t="s">
        <v>112</v>
      </c>
      <c r="AF25" t="s">
        <v>112</v>
      </c>
      <c r="AG25" t="s">
        <v>112</v>
      </c>
      <c r="AH25" t="s">
        <v>115</v>
      </c>
      <c r="AI25" t="s">
        <v>116</v>
      </c>
      <c r="AJ25" t="s">
        <v>116</v>
      </c>
      <c r="AK25" t="s">
        <v>115</v>
      </c>
      <c r="AL25" t="s">
        <v>116</v>
      </c>
      <c r="AM25" t="s">
        <v>116</v>
      </c>
      <c r="AN25" t="s">
        <v>116</v>
      </c>
      <c r="AO25" t="s">
        <v>112</v>
      </c>
      <c r="AP25" t="s">
        <v>236</v>
      </c>
      <c r="AQ25" t="s">
        <v>237</v>
      </c>
      <c r="AR25" t="s">
        <v>238</v>
      </c>
      <c r="AS25" t="s">
        <v>239</v>
      </c>
      <c r="AT25" t="s">
        <v>240</v>
      </c>
      <c r="AU25" t="s">
        <v>192</v>
      </c>
      <c r="AV25" t="s">
        <v>241</v>
      </c>
      <c r="AW25" t="s">
        <v>242</v>
      </c>
      <c r="AX25" t="s">
        <v>243</v>
      </c>
      <c r="AY25" t="s">
        <v>117</v>
      </c>
      <c r="BA25" t="s">
        <v>117</v>
      </c>
      <c r="BH25" t="s">
        <v>117</v>
      </c>
      <c r="BJ25" t="s">
        <v>118</v>
      </c>
      <c r="BM25" t="s">
        <v>117</v>
      </c>
      <c r="BP25" t="s">
        <v>140</v>
      </c>
      <c r="BQ25" t="s">
        <v>244</v>
      </c>
      <c r="BR25" t="s">
        <v>113</v>
      </c>
      <c r="BS25" t="s">
        <v>115</v>
      </c>
      <c r="BT25" t="s">
        <v>113</v>
      </c>
      <c r="BU25" t="s">
        <v>116</v>
      </c>
      <c r="BV25" t="s">
        <v>120</v>
      </c>
      <c r="BX25" t="s">
        <v>152</v>
      </c>
      <c r="BY25" t="s">
        <v>123</v>
      </c>
      <c r="BZ25" t="s">
        <v>113</v>
      </c>
      <c r="CA25" t="s">
        <v>113</v>
      </c>
      <c r="CB25" t="s">
        <v>113</v>
      </c>
      <c r="CC25" t="s">
        <v>165</v>
      </c>
      <c r="CD25" t="s">
        <v>140</v>
      </c>
      <c r="CE25" t="s">
        <v>245</v>
      </c>
      <c r="CF25" t="s">
        <v>246</v>
      </c>
      <c r="CG25" t="s">
        <v>201</v>
      </c>
      <c r="CH25" t="s">
        <v>126</v>
      </c>
      <c r="CI25" t="s">
        <v>145</v>
      </c>
      <c r="CJ25">
        <v>4</v>
      </c>
      <c r="CL25" s="1">
        <v>45701.893055555556</v>
      </c>
      <c r="CM25">
        <v>0</v>
      </c>
      <c r="CN25" t="s">
        <v>128</v>
      </c>
      <c r="CU25" t="b">
        <v>1</v>
      </c>
    </row>
    <row r="26" spans="1:99" x14ac:dyDescent="0.25">
      <c r="A26" t="s">
        <v>114</v>
      </c>
      <c r="B26" t="s">
        <v>114</v>
      </c>
      <c r="C26" t="s">
        <v>113</v>
      </c>
      <c r="D26" t="s">
        <v>114</v>
      </c>
      <c r="E26" t="s">
        <v>114</v>
      </c>
      <c r="F26" t="s">
        <v>114</v>
      </c>
      <c r="G26" t="s">
        <v>114</v>
      </c>
      <c r="H26" t="s">
        <v>115</v>
      </c>
      <c r="I26" t="s">
        <v>114</v>
      </c>
      <c r="J26" t="s">
        <v>114</v>
      </c>
      <c r="K26" t="s">
        <v>114</v>
      </c>
      <c r="L26" t="s">
        <v>114</v>
      </c>
      <c r="M26" t="s">
        <v>114</v>
      </c>
      <c r="N26" t="s">
        <v>114</v>
      </c>
      <c r="O26" t="s">
        <v>114</v>
      </c>
      <c r="P26" t="s">
        <v>114</v>
      </c>
      <c r="Q26" t="s">
        <v>114</v>
      </c>
      <c r="R26" t="s">
        <v>114</v>
      </c>
      <c r="S26" t="s">
        <v>116</v>
      </c>
      <c r="T26" t="s">
        <v>116</v>
      </c>
      <c r="U26" t="s">
        <v>115</v>
      </c>
      <c r="V26" t="s">
        <v>114</v>
      </c>
      <c r="W26" t="s">
        <v>114</v>
      </c>
      <c r="X26" t="s">
        <v>114</v>
      </c>
      <c r="Y26" t="s">
        <v>116</v>
      </c>
      <c r="Z26" t="s">
        <v>114</v>
      </c>
      <c r="AA26" t="s">
        <v>115</v>
      </c>
      <c r="AB26" t="s">
        <v>115</v>
      </c>
      <c r="AC26" t="s">
        <v>116</v>
      </c>
      <c r="AD26" t="s">
        <v>116</v>
      </c>
      <c r="AE26" t="s">
        <v>115</v>
      </c>
      <c r="AF26" t="s">
        <v>115</v>
      </c>
      <c r="AG26" t="s">
        <v>115</v>
      </c>
      <c r="AH26" t="s">
        <v>114</v>
      </c>
      <c r="AI26" t="s">
        <v>114</v>
      </c>
      <c r="AJ26" t="s">
        <v>114</v>
      </c>
      <c r="AK26" t="s">
        <v>114</v>
      </c>
      <c r="AL26" t="s">
        <v>114</v>
      </c>
      <c r="AM26" t="s">
        <v>115</v>
      </c>
      <c r="AN26" t="s">
        <v>115</v>
      </c>
      <c r="AO26" t="s">
        <v>114</v>
      </c>
      <c r="AS26" t="s">
        <v>186</v>
      </c>
      <c r="AT26" t="s">
        <v>184</v>
      </c>
      <c r="AV26" t="s">
        <v>197</v>
      </c>
      <c r="AW26" t="s">
        <v>247</v>
      </c>
      <c r="AX26" t="s">
        <v>248</v>
      </c>
      <c r="AY26" t="s">
        <v>117</v>
      </c>
      <c r="BB26" t="s">
        <v>117</v>
      </c>
      <c r="BD26" t="s">
        <v>117</v>
      </c>
      <c r="BJ26" t="s">
        <v>140</v>
      </c>
      <c r="BM26" t="s">
        <v>117</v>
      </c>
      <c r="BP26" t="s">
        <v>118</v>
      </c>
      <c r="BQ26" t="s">
        <v>119</v>
      </c>
      <c r="BR26" t="s">
        <v>112</v>
      </c>
      <c r="BS26" t="s">
        <v>112</v>
      </c>
      <c r="BT26" t="s">
        <v>112</v>
      </c>
      <c r="BU26" t="s">
        <v>112</v>
      </c>
      <c r="BV26" t="s">
        <v>193</v>
      </c>
      <c r="BW26" t="s">
        <v>226</v>
      </c>
      <c r="BX26" t="s">
        <v>122</v>
      </c>
      <c r="BY26" t="s">
        <v>200</v>
      </c>
      <c r="BZ26" t="s">
        <v>115</v>
      </c>
      <c r="CA26" t="s">
        <v>115</v>
      </c>
      <c r="CB26" t="s">
        <v>115</v>
      </c>
      <c r="CC26" t="s">
        <v>249</v>
      </c>
      <c r="CD26" t="s">
        <v>118</v>
      </c>
      <c r="CE26" t="s">
        <v>250</v>
      </c>
      <c r="CF26" t="s">
        <v>251</v>
      </c>
      <c r="CG26" t="s">
        <v>252</v>
      </c>
      <c r="CH26" t="s">
        <v>253</v>
      </c>
      <c r="CI26" t="s">
        <v>210</v>
      </c>
      <c r="CJ26">
        <v>2</v>
      </c>
      <c r="CK26" t="s">
        <v>254</v>
      </c>
      <c r="CL26" s="1">
        <v>45701.894444444442</v>
      </c>
      <c r="CM26">
        <v>0</v>
      </c>
      <c r="CN26" t="s">
        <v>128</v>
      </c>
      <c r="CU26" t="b">
        <v>1</v>
      </c>
    </row>
    <row r="27" spans="1:99" x14ac:dyDescent="0.25">
      <c r="A27" t="s">
        <v>114</v>
      </c>
      <c r="B27" t="s">
        <v>114</v>
      </c>
      <c r="C27" t="s">
        <v>113</v>
      </c>
      <c r="D27" t="s">
        <v>114</v>
      </c>
      <c r="E27" t="s">
        <v>115</v>
      </c>
      <c r="F27" t="s">
        <v>114</v>
      </c>
      <c r="G27" t="s">
        <v>114</v>
      </c>
      <c r="H27" t="s">
        <v>114</v>
      </c>
      <c r="I27" t="s">
        <v>114</v>
      </c>
      <c r="J27" t="s">
        <v>115</v>
      </c>
      <c r="K27" t="s">
        <v>115</v>
      </c>
      <c r="L27" t="s">
        <v>114</v>
      </c>
      <c r="M27" t="s">
        <v>116</v>
      </c>
      <c r="N27" t="s">
        <v>115</v>
      </c>
      <c r="O27" t="s">
        <v>115</v>
      </c>
      <c r="P27" t="s">
        <v>114</v>
      </c>
      <c r="Q27" t="s">
        <v>114</v>
      </c>
      <c r="R27" t="s">
        <v>115</v>
      </c>
      <c r="S27" t="s">
        <v>116</v>
      </c>
      <c r="T27" t="s">
        <v>114</v>
      </c>
      <c r="U27" t="s">
        <v>116</v>
      </c>
      <c r="V27" t="s">
        <v>115</v>
      </c>
      <c r="W27" t="s">
        <v>114</v>
      </c>
      <c r="X27" t="s">
        <v>116</v>
      </c>
      <c r="Y27" t="s">
        <v>115</v>
      </c>
      <c r="Z27" t="s">
        <v>115</v>
      </c>
      <c r="AA27" t="s">
        <v>114</v>
      </c>
      <c r="AB27" t="s">
        <v>114</v>
      </c>
      <c r="AC27" t="s">
        <v>115</v>
      </c>
      <c r="AD27" t="s">
        <v>115</v>
      </c>
      <c r="AE27" t="s">
        <v>116</v>
      </c>
      <c r="AF27" t="s">
        <v>115</v>
      </c>
      <c r="AG27" t="s">
        <v>115</v>
      </c>
      <c r="AH27" t="s">
        <v>114</v>
      </c>
      <c r="AI27" t="s">
        <v>114</v>
      </c>
      <c r="AJ27" t="s">
        <v>115</v>
      </c>
      <c r="AK27" t="s">
        <v>115</v>
      </c>
      <c r="AL27" t="s">
        <v>114</v>
      </c>
      <c r="AM27" t="s">
        <v>115</v>
      </c>
      <c r="AN27" t="s">
        <v>114</v>
      </c>
      <c r="AO27" t="s">
        <v>114</v>
      </c>
      <c r="AP27" t="s">
        <v>130</v>
      </c>
      <c r="AQ27" t="s">
        <v>203</v>
      </c>
      <c r="AR27" t="s">
        <v>183</v>
      </c>
      <c r="AS27" t="s">
        <v>255</v>
      </c>
      <c r="AT27" t="s">
        <v>204</v>
      </c>
      <c r="AU27" t="s">
        <v>256</v>
      </c>
      <c r="AV27" t="s">
        <v>257</v>
      </c>
      <c r="AW27" t="s">
        <v>258</v>
      </c>
      <c r="AZ27" t="s">
        <v>117</v>
      </c>
      <c r="BD27" t="s">
        <v>117</v>
      </c>
      <c r="BF27" t="s">
        <v>117</v>
      </c>
      <c r="BJ27" t="s">
        <v>140</v>
      </c>
      <c r="BL27" t="s">
        <v>117</v>
      </c>
      <c r="BM27" t="s">
        <v>117</v>
      </c>
      <c r="BP27" t="s">
        <v>118</v>
      </c>
      <c r="BQ27" t="s">
        <v>119</v>
      </c>
      <c r="BR27" t="s">
        <v>112</v>
      </c>
      <c r="BS27" t="s">
        <v>112</v>
      </c>
      <c r="BT27" t="s">
        <v>112</v>
      </c>
      <c r="BU27" t="s">
        <v>112</v>
      </c>
      <c r="BV27" t="s">
        <v>193</v>
      </c>
      <c r="BX27" t="s">
        <v>152</v>
      </c>
      <c r="BY27" t="s">
        <v>123</v>
      </c>
      <c r="BZ27" t="s">
        <v>115</v>
      </c>
      <c r="CA27" t="s">
        <v>114</v>
      </c>
      <c r="CB27" t="s">
        <v>113</v>
      </c>
      <c r="CC27" t="s">
        <v>124</v>
      </c>
      <c r="CD27" t="s">
        <v>140</v>
      </c>
      <c r="CE27" t="s">
        <v>259</v>
      </c>
      <c r="CF27" t="s">
        <v>260</v>
      </c>
      <c r="CG27" t="s">
        <v>125</v>
      </c>
      <c r="CH27" t="s">
        <v>126</v>
      </c>
      <c r="CI27" t="s">
        <v>156</v>
      </c>
      <c r="CJ27">
        <v>4</v>
      </c>
      <c r="CL27" s="1">
        <v>45701.897222222222</v>
      </c>
      <c r="CM27">
        <v>0</v>
      </c>
      <c r="CN27" t="s">
        <v>128</v>
      </c>
      <c r="CU27" t="b">
        <v>1</v>
      </c>
    </row>
    <row r="28" spans="1:99" x14ac:dyDescent="0.25">
      <c r="A28" t="s">
        <v>113</v>
      </c>
      <c r="B28" t="s">
        <v>113</v>
      </c>
      <c r="C28" t="s">
        <v>113</v>
      </c>
      <c r="D28" t="s">
        <v>113</v>
      </c>
      <c r="E28" t="s">
        <v>112</v>
      </c>
      <c r="F28" t="s">
        <v>113</v>
      </c>
      <c r="G28" t="s">
        <v>113</v>
      </c>
      <c r="H28" t="s">
        <v>113</v>
      </c>
      <c r="I28" t="s">
        <v>114</v>
      </c>
      <c r="J28" t="s">
        <v>113</v>
      </c>
      <c r="K28" t="s">
        <v>113</v>
      </c>
      <c r="L28" t="s">
        <v>113</v>
      </c>
      <c r="M28" t="s">
        <v>113</v>
      </c>
      <c r="N28" t="s">
        <v>113</v>
      </c>
      <c r="O28" t="s">
        <v>113</v>
      </c>
      <c r="P28" t="s">
        <v>113</v>
      </c>
      <c r="Q28" t="s">
        <v>113</v>
      </c>
      <c r="R28" t="s">
        <v>113</v>
      </c>
      <c r="S28" t="s">
        <v>113</v>
      </c>
      <c r="T28" t="s">
        <v>114</v>
      </c>
      <c r="U28" t="s">
        <v>113</v>
      </c>
      <c r="V28" t="s">
        <v>113</v>
      </c>
      <c r="W28" t="s">
        <v>113</v>
      </c>
      <c r="X28" t="s">
        <v>113</v>
      </c>
      <c r="Y28" t="s">
        <v>113</v>
      </c>
      <c r="Z28" t="s">
        <v>114</v>
      </c>
      <c r="AA28" t="s">
        <v>114</v>
      </c>
      <c r="AB28" t="s">
        <v>114</v>
      </c>
      <c r="AC28" t="s">
        <v>115</v>
      </c>
      <c r="AD28" t="s">
        <v>114</v>
      </c>
      <c r="AE28" t="s">
        <v>115</v>
      </c>
      <c r="AF28" t="s">
        <v>112</v>
      </c>
      <c r="AG28" t="s">
        <v>112</v>
      </c>
      <c r="AH28" t="s">
        <v>114</v>
      </c>
      <c r="AI28" t="s">
        <v>113</v>
      </c>
      <c r="AJ28" t="s">
        <v>114</v>
      </c>
      <c r="AK28" t="s">
        <v>113</v>
      </c>
      <c r="AL28" t="s">
        <v>113</v>
      </c>
      <c r="AM28" t="s">
        <v>113</v>
      </c>
      <c r="AN28" t="s">
        <v>113</v>
      </c>
      <c r="AO28" t="s">
        <v>113</v>
      </c>
      <c r="AP28" t="s">
        <v>232</v>
      </c>
      <c r="AQ28" t="s">
        <v>130</v>
      </c>
      <c r="AR28" t="s">
        <v>129</v>
      </c>
      <c r="BA28" t="s">
        <v>117</v>
      </c>
      <c r="BB28" t="s">
        <v>117</v>
      </c>
      <c r="BJ28" t="s">
        <v>140</v>
      </c>
      <c r="BK28" t="s">
        <v>117</v>
      </c>
      <c r="BL28" t="s">
        <v>117</v>
      </c>
      <c r="BV28" t="s">
        <v>120</v>
      </c>
      <c r="BW28" t="s">
        <v>261</v>
      </c>
      <c r="BX28" t="s">
        <v>152</v>
      </c>
      <c r="BY28" t="s">
        <v>139</v>
      </c>
      <c r="BZ28" t="s">
        <v>113</v>
      </c>
      <c r="CA28" t="s">
        <v>114</v>
      </c>
      <c r="CB28" t="s">
        <v>114</v>
      </c>
      <c r="CE28" t="s">
        <v>189</v>
      </c>
      <c r="CG28" t="s">
        <v>208</v>
      </c>
      <c r="CH28" t="s">
        <v>214</v>
      </c>
      <c r="CI28" t="s">
        <v>210</v>
      </c>
      <c r="CJ28">
        <v>2</v>
      </c>
      <c r="CL28" s="1">
        <v>45701.898611111108</v>
      </c>
      <c r="CM28">
        <v>0</v>
      </c>
      <c r="CN28" t="s">
        <v>128</v>
      </c>
      <c r="CU28" t="b">
        <v>1</v>
      </c>
    </row>
    <row r="29" spans="1:99" x14ac:dyDescent="0.25">
      <c r="A29" t="s">
        <v>114</v>
      </c>
      <c r="B29" t="s">
        <v>113</v>
      </c>
      <c r="C29" t="s">
        <v>113</v>
      </c>
      <c r="D29" t="s">
        <v>113</v>
      </c>
      <c r="E29" t="s">
        <v>113</v>
      </c>
      <c r="F29" t="s">
        <v>113</v>
      </c>
      <c r="G29" t="s">
        <v>113</v>
      </c>
      <c r="H29" t="s">
        <v>112</v>
      </c>
      <c r="I29" t="s">
        <v>112</v>
      </c>
      <c r="J29" t="s">
        <v>113</v>
      </c>
      <c r="K29" t="s">
        <v>114</v>
      </c>
      <c r="L29" t="s">
        <v>113</v>
      </c>
      <c r="M29" t="s">
        <v>112</v>
      </c>
      <c r="N29" t="s">
        <v>112</v>
      </c>
      <c r="O29" t="s">
        <v>112</v>
      </c>
      <c r="P29" t="s">
        <v>113</v>
      </c>
      <c r="Q29" t="s">
        <v>114</v>
      </c>
      <c r="R29" t="s">
        <v>113</v>
      </c>
      <c r="S29" t="s">
        <v>115</v>
      </c>
      <c r="T29" t="s">
        <v>114</v>
      </c>
      <c r="U29" t="s">
        <v>115</v>
      </c>
      <c r="V29" t="s">
        <v>113</v>
      </c>
      <c r="W29" t="s">
        <v>114</v>
      </c>
      <c r="X29" t="s">
        <v>112</v>
      </c>
      <c r="Y29" t="s">
        <v>112</v>
      </c>
      <c r="Z29" t="s">
        <v>112</v>
      </c>
      <c r="AA29" t="s">
        <v>113</v>
      </c>
      <c r="AB29" t="s">
        <v>113</v>
      </c>
      <c r="AC29" t="s">
        <v>112</v>
      </c>
      <c r="AD29" t="s">
        <v>112</v>
      </c>
      <c r="AE29" t="s">
        <v>112</v>
      </c>
      <c r="AF29" t="s">
        <v>112</v>
      </c>
      <c r="AG29" t="s">
        <v>112</v>
      </c>
      <c r="AH29" t="s">
        <v>114</v>
      </c>
      <c r="AI29" t="s">
        <v>114</v>
      </c>
      <c r="AJ29" t="s">
        <v>114</v>
      </c>
      <c r="AK29" t="s">
        <v>114</v>
      </c>
      <c r="AL29" t="s">
        <v>114</v>
      </c>
      <c r="AM29" t="s">
        <v>114</v>
      </c>
      <c r="AN29" t="s">
        <v>115</v>
      </c>
      <c r="AO29" t="s">
        <v>115</v>
      </c>
      <c r="CL29" s="1">
        <v>45701.911805555559</v>
      </c>
      <c r="CM29">
        <v>0</v>
      </c>
      <c r="CN29" t="s">
        <v>128</v>
      </c>
      <c r="CU29" t="b">
        <v>0</v>
      </c>
    </row>
    <row r="30" spans="1:99" x14ac:dyDescent="0.25">
      <c r="A30" t="s">
        <v>115</v>
      </c>
      <c r="B30" t="s">
        <v>116</v>
      </c>
      <c r="C30" t="s">
        <v>113</v>
      </c>
      <c r="D30" t="s">
        <v>116</v>
      </c>
      <c r="E30" t="s">
        <v>116</v>
      </c>
      <c r="F30" t="s">
        <v>113</v>
      </c>
      <c r="G30" t="s">
        <v>115</v>
      </c>
      <c r="H30" t="s">
        <v>115</v>
      </c>
      <c r="I30" t="s">
        <v>116</v>
      </c>
      <c r="J30" t="s">
        <v>116</v>
      </c>
      <c r="K30" t="s">
        <v>116</v>
      </c>
      <c r="L30" t="s">
        <v>116</v>
      </c>
      <c r="M30" t="s">
        <v>116</v>
      </c>
      <c r="N30" t="s">
        <v>116</v>
      </c>
      <c r="O30" t="s">
        <v>116</v>
      </c>
      <c r="P30" t="s">
        <v>116</v>
      </c>
      <c r="Q30" t="s">
        <v>116</v>
      </c>
      <c r="R30" t="s">
        <v>116</v>
      </c>
      <c r="S30" t="s">
        <v>116</v>
      </c>
      <c r="T30" t="s">
        <v>116</v>
      </c>
      <c r="U30" t="s">
        <v>116</v>
      </c>
      <c r="V30" t="s">
        <v>116</v>
      </c>
      <c r="W30" t="s">
        <v>116</v>
      </c>
      <c r="X30" t="s">
        <v>116</v>
      </c>
      <c r="Y30" t="s">
        <v>116</v>
      </c>
      <c r="Z30" t="s">
        <v>116</v>
      </c>
      <c r="AA30" t="s">
        <v>116</v>
      </c>
      <c r="AB30" t="s">
        <v>116</v>
      </c>
      <c r="AC30" t="s">
        <v>116</v>
      </c>
      <c r="AD30" t="s">
        <v>116</v>
      </c>
      <c r="AE30" t="s">
        <v>116</v>
      </c>
      <c r="AF30" t="s">
        <v>116</v>
      </c>
      <c r="AG30" t="s">
        <v>116</v>
      </c>
      <c r="AH30" t="s">
        <v>116</v>
      </c>
      <c r="AI30" t="s">
        <v>116</v>
      </c>
      <c r="AJ30" t="s">
        <v>116</v>
      </c>
      <c r="AK30" t="s">
        <v>116</v>
      </c>
      <c r="AL30" t="s">
        <v>116</v>
      </c>
      <c r="AM30" t="s">
        <v>116</v>
      </c>
      <c r="AN30" t="s">
        <v>116</v>
      </c>
      <c r="AO30" t="s">
        <v>116</v>
      </c>
      <c r="AP30" t="s">
        <v>232</v>
      </c>
      <c r="AS30" t="s">
        <v>192</v>
      </c>
      <c r="AV30" t="s">
        <v>262</v>
      </c>
      <c r="BJ30" t="s">
        <v>118</v>
      </c>
      <c r="BL30" t="s">
        <v>117</v>
      </c>
      <c r="BP30" t="s">
        <v>118</v>
      </c>
      <c r="BQ30" t="s">
        <v>119</v>
      </c>
      <c r="BR30" t="s">
        <v>116</v>
      </c>
      <c r="BS30" t="s">
        <v>116</v>
      </c>
      <c r="BT30" t="s">
        <v>116</v>
      </c>
      <c r="BU30" t="s">
        <v>116</v>
      </c>
      <c r="BV30" t="s">
        <v>120</v>
      </c>
      <c r="BW30" t="s">
        <v>121</v>
      </c>
      <c r="BX30" t="s">
        <v>152</v>
      </c>
      <c r="BY30" t="s">
        <v>139</v>
      </c>
      <c r="BZ30" t="s">
        <v>116</v>
      </c>
      <c r="CA30" t="s">
        <v>116</v>
      </c>
      <c r="CB30" t="s">
        <v>116</v>
      </c>
      <c r="CC30" t="s">
        <v>249</v>
      </c>
      <c r="CD30" t="s">
        <v>118</v>
      </c>
      <c r="CE30" t="s">
        <v>158</v>
      </c>
      <c r="CF30" t="s">
        <v>158</v>
      </c>
      <c r="CG30" t="s">
        <v>125</v>
      </c>
      <c r="CH30" t="s">
        <v>155</v>
      </c>
      <c r="CI30" t="s">
        <v>210</v>
      </c>
      <c r="CJ30">
        <v>2</v>
      </c>
      <c r="CL30" s="1">
        <v>45701.913194444445</v>
      </c>
      <c r="CM30">
        <v>0</v>
      </c>
      <c r="CN30" t="s">
        <v>128</v>
      </c>
      <c r="CU30" t="b">
        <v>1</v>
      </c>
    </row>
    <row r="31" spans="1:99" x14ac:dyDescent="0.25">
      <c r="A31" t="s">
        <v>113</v>
      </c>
      <c r="B31" t="s">
        <v>113</v>
      </c>
      <c r="C31" t="s">
        <v>113</v>
      </c>
      <c r="D31" t="s">
        <v>113</v>
      </c>
      <c r="E31" t="s">
        <v>113</v>
      </c>
      <c r="F31" t="s">
        <v>113</v>
      </c>
      <c r="G31" t="s">
        <v>113</v>
      </c>
      <c r="H31" t="s">
        <v>113</v>
      </c>
      <c r="I31" t="s">
        <v>112</v>
      </c>
      <c r="J31" t="s">
        <v>113</v>
      </c>
      <c r="K31" t="s">
        <v>113</v>
      </c>
      <c r="L31" t="s">
        <v>113</v>
      </c>
      <c r="M31" t="s">
        <v>113</v>
      </c>
      <c r="N31" t="s">
        <v>113</v>
      </c>
      <c r="O31" t="s">
        <v>112</v>
      </c>
      <c r="P31" t="s">
        <v>114</v>
      </c>
      <c r="Q31" t="s">
        <v>114</v>
      </c>
      <c r="R31" t="s">
        <v>113</v>
      </c>
      <c r="S31" t="s">
        <v>114</v>
      </c>
      <c r="T31" t="s">
        <v>115</v>
      </c>
      <c r="U31" t="s">
        <v>115</v>
      </c>
      <c r="V31" t="s">
        <v>113</v>
      </c>
      <c r="W31" t="s">
        <v>113</v>
      </c>
      <c r="X31" t="s">
        <v>113</v>
      </c>
      <c r="Y31" t="s">
        <v>113</v>
      </c>
      <c r="Z31" t="s">
        <v>113</v>
      </c>
      <c r="AA31" t="s">
        <v>115</v>
      </c>
      <c r="AB31" t="s">
        <v>115</v>
      </c>
      <c r="AC31" t="s">
        <v>114</v>
      </c>
      <c r="AD31" t="s">
        <v>112</v>
      </c>
      <c r="AE31" t="s">
        <v>113</v>
      </c>
      <c r="AF31" t="s">
        <v>114</v>
      </c>
      <c r="AG31" t="s">
        <v>113</v>
      </c>
      <c r="AH31" t="s">
        <v>113</v>
      </c>
      <c r="AI31" t="s">
        <v>113</v>
      </c>
      <c r="AJ31" t="s">
        <v>114</v>
      </c>
      <c r="AK31" t="s">
        <v>115</v>
      </c>
      <c r="AL31" t="s">
        <v>113</v>
      </c>
      <c r="AM31" t="s">
        <v>113</v>
      </c>
      <c r="AN31" t="s">
        <v>113</v>
      </c>
      <c r="AO31" t="s">
        <v>113</v>
      </c>
      <c r="AP31" t="s">
        <v>263</v>
      </c>
      <c r="AQ31" t="s">
        <v>194</v>
      </c>
      <c r="AR31" t="s">
        <v>264</v>
      </c>
      <c r="AS31" t="s">
        <v>265</v>
      </c>
      <c r="AT31" t="s">
        <v>266</v>
      </c>
      <c r="AU31" t="s">
        <v>267</v>
      </c>
      <c r="AV31" t="s">
        <v>257</v>
      </c>
      <c r="AW31" t="s">
        <v>268</v>
      </c>
      <c r="AY31" t="s">
        <v>117</v>
      </c>
      <c r="BB31" t="s">
        <v>117</v>
      </c>
      <c r="BC31" t="s">
        <v>117</v>
      </c>
      <c r="BJ31" t="s">
        <v>140</v>
      </c>
      <c r="BK31" t="s">
        <v>117</v>
      </c>
      <c r="BP31" t="s">
        <v>118</v>
      </c>
      <c r="BQ31" t="s">
        <v>119</v>
      </c>
      <c r="BR31" t="s">
        <v>114</v>
      </c>
      <c r="BS31" t="s">
        <v>115</v>
      </c>
      <c r="BT31" t="s">
        <v>113</v>
      </c>
      <c r="BU31" t="s">
        <v>115</v>
      </c>
      <c r="BV31" t="s">
        <v>193</v>
      </c>
      <c r="BW31" t="s">
        <v>269</v>
      </c>
      <c r="BX31" t="s">
        <v>152</v>
      </c>
      <c r="BY31" t="s">
        <v>123</v>
      </c>
      <c r="BZ31" t="s">
        <v>114</v>
      </c>
      <c r="CA31" t="s">
        <v>114</v>
      </c>
      <c r="CB31" t="s">
        <v>114</v>
      </c>
      <c r="CC31" t="s">
        <v>213</v>
      </c>
      <c r="CD31" t="s">
        <v>140</v>
      </c>
      <c r="CE31" t="s">
        <v>270</v>
      </c>
      <c r="CF31" t="s">
        <v>271</v>
      </c>
      <c r="CG31" t="s">
        <v>208</v>
      </c>
      <c r="CH31" t="s">
        <v>214</v>
      </c>
      <c r="CI31" t="s">
        <v>156</v>
      </c>
      <c r="CJ31">
        <v>4</v>
      </c>
      <c r="CK31" t="s">
        <v>272</v>
      </c>
      <c r="CL31" s="1">
        <v>45701.917361111111</v>
      </c>
      <c r="CM31">
        <v>0</v>
      </c>
      <c r="CN31" t="s">
        <v>128</v>
      </c>
      <c r="CU31" t="b">
        <v>1</v>
      </c>
    </row>
    <row r="32" spans="1:99" x14ac:dyDescent="0.25">
      <c r="A32" t="s">
        <v>114</v>
      </c>
      <c r="B32" t="s">
        <v>115</v>
      </c>
      <c r="C32" t="s">
        <v>113</v>
      </c>
      <c r="D32" t="s">
        <v>115</v>
      </c>
      <c r="E32" t="s">
        <v>116</v>
      </c>
      <c r="F32" t="s">
        <v>114</v>
      </c>
      <c r="G32" t="s">
        <v>113</v>
      </c>
      <c r="H32" t="s">
        <v>116</v>
      </c>
      <c r="I32" t="s">
        <v>116</v>
      </c>
      <c r="J32" t="s">
        <v>115</v>
      </c>
      <c r="K32" t="s">
        <v>115</v>
      </c>
      <c r="L32" t="s">
        <v>115</v>
      </c>
      <c r="M32" t="s">
        <v>114</v>
      </c>
      <c r="N32" t="s">
        <v>115</v>
      </c>
      <c r="O32" t="s">
        <v>115</v>
      </c>
      <c r="P32" t="s">
        <v>114</v>
      </c>
      <c r="Q32" t="s">
        <v>114</v>
      </c>
      <c r="R32" t="s">
        <v>113</v>
      </c>
      <c r="S32" t="s">
        <v>115</v>
      </c>
      <c r="T32" t="s">
        <v>114</v>
      </c>
      <c r="U32" t="s">
        <v>114</v>
      </c>
      <c r="V32" t="s">
        <v>115</v>
      </c>
      <c r="W32" t="s">
        <v>115</v>
      </c>
      <c r="X32" t="s">
        <v>115</v>
      </c>
      <c r="Y32" t="s">
        <v>115</v>
      </c>
      <c r="Z32" t="s">
        <v>115</v>
      </c>
      <c r="AA32" t="s">
        <v>115</v>
      </c>
      <c r="AB32" t="s">
        <v>115</v>
      </c>
      <c r="AC32" t="s">
        <v>115</v>
      </c>
      <c r="AD32" t="s">
        <v>116</v>
      </c>
      <c r="AE32" t="s">
        <v>116</v>
      </c>
      <c r="AF32" t="s">
        <v>116</v>
      </c>
      <c r="AG32" t="s">
        <v>116</v>
      </c>
      <c r="AH32" t="s">
        <v>115</v>
      </c>
      <c r="AI32" t="s">
        <v>115</v>
      </c>
      <c r="AJ32" t="s">
        <v>115</v>
      </c>
      <c r="AK32" t="s">
        <v>115</v>
      </c>
      <c r="AL32" t="s">
        <v>115</v>
      </c>
      <c r="AM32" t="s">
        <v>115</v>
      </c>
      <c r="AN32" t="s">
        <v>115</v>
      </c>
      <c r="AO32" t="s">
        <v>115</v>
      </c>
      <c r="AP32" t="s">
        <v>237</v>
      </c>
      <c r="AQ32" t="s">
        <v>273</v>
      </c>
      <c r="AS32" t="s">
        <v>274</v>
      </c>
      <c r="AT32" t="s">
        <v>192</v>
      </c>
      <c r="BJ32" t="s">
        <v>140</v>
      </c>
      <c r="BL32" t="s">
        <v>117</v>
      </c>
      <c r="BP32" t="s">
        <v>118</v>
      </c>
      <c r="BQ32" t="s">
        <v>119</v>
      </c>
      <c r="BR32" t="s">
        <v>114</v>
      </c>
      <c r="BS32" t="s">
        <v>114</v>
      </c>
      <c r="BT32" t="s">
        <v>114</v>
      </c>
      <c r="BU32" t="s">
        <v>114</v>
      </c>
      <c r="BV32" t="s">
        <v>199</v>
      </c>
      <c r="BX32" t="s">
        <v>152</v>
      </c>
      <c r="BY32" t="s">
        <v>275</v>
      </c>
      <c r="BZ32" t="s">
        <v>114</v>
      </c>
      <c r="CA32" t="s">
        <v>114</v>
      </c>
      <c r="CB32" t="s">
        <v>114</v>
      </c>
      <c r="CC32" t="s">
        <v>213</v>
      </c>
      <c r="CD32" t="s">
        <v>140</v>
      </c>
      <c r="CE32" t="s">
        <v>276</v>
      </c>
      <c r="CG32" t="s">
        <v>208</v>
      </c>
      <c r="CH32" t="s">
        <v>126</v>
      </c>
      <c r="CI32" t="s">
        <v>210</v>
      </c>
      <c r="CJ32">
        <v>2</v>
      </c>
      <c r="CL32" s="1">
        <v>45701.922222222223</v>
      </c>
      <c r="CM32">
        <v>0</v>
      </c>
      <c r="CN32" t="s">
        <v>128</v>
      </c>
      <c r="CU32" t="b">
        <v>1</v>
      </c>
    </row>
    <row r="33" spans="1:99" x14ac:dyDescent="0.25">
      <c r="A33" t="s">
        <v>114</v>
      </c>
      <c r="B33" t="s">
        <v>114</v>
      </c>
      <c r="C33" t="s">
        <v>113</v>
      </c>
      <c r="D33" t="s">
        <v>113</v>
      </c>
      <c r="E33" t="s">
        <v>114</v>
      </c>
      <c r="F33" t="s">
        <v>112</v>
      </c>
      <c r="G33" t="s">
        <v>114</v>
      </c>
      <c r="H33" t="s">
        <v>114</v>
      </c>
      <c r="I33" t="s">
        <v>112</v>
      </c>
      <c r="J33" t="s">
        <v>114</v>
      </c>
      <c r="K33" t="s">
        <v>114</v>
      </c>
      <c r="L33" t="s">
        <v>114</v>
      </c>
      <c r="M33" t="s">
        <v>115</v>
      </c>
      <c r="N33" t="s">
        <v>114</v>
      </c>
      <c r="O33" t="s">
        <v>114</v>
      </c>
      <c r="P33" t="s">
        <v>114</v>
      </c>
      <c r="Q33" t="s">
        <v>114</v>
      </c>
      <c r="R33" t="s">
        <v>114</v>
      </c>
      <c r="S33" t="s">
        <v>115</v>
      </c>
      <c r="T33" t="s">
        <v>114</v>
      </c>
      <c r="U33" t="s">
        <v>115</v>
      </c>
      <c r="V33" t="s">
        <v>114</v>
      </c>
      <c r="W33" t="s">
        <v>114</v>
      </c>
      <c r="X33" t="s">
        <v>114</v>
      </c>
      <c r="Y33" t="s">
        <v>115</v>
      </c>
      <c r="Z33" t="s">
        <v>115</v>
      </c>
      <c r="AA33" t="s">
        <v>114</v>
      </c>
      <c r="AB33" t="s">
        <v>114</v>
      </c>
      <c r="AC33" t="s">
        <v>115</v>
      </c>
      <c r="AD33" t="s">
        <v>112</v>
      </c>
      <c r="AE33" t="s">
        <v>112</v>
      </c>
      <c r="AF33" t="s">
        <v>112</v>
      </c>
      <c r="AG33" t="s">
        <v>112</v>
      </c>
      <c r="AH33" t="s">
        <v>114</v>
      </c>
      <c r="AI33" t="s">
        <v>115</v>
      </c>
      <c r="AJ33" t="s">
        <v>115</v>
      </c>
      <c r="AK33" t="s">
        <v>115</v>
      </c>
      <c r="AL33" t="s">
        <v>114</v>
      </c>
      <c r="AM33" t="s">
        <v>114</v>
      </c>
      <c r="AN33" t="s">
        <v>116</v>
      </c>
      <c r="AO33" t="s">
        <v>114</v>
      </c>
      <c r="AP33" t="s">
        <v>277</v>
      </c>
      <c r="AQ33" t="s">
        <v>194</v>
      </c>
      <c r="AR33" t="s">
        <v>278</v>
      </c>
      <c r="AS33" t="s">
        <v>279</v>
      </c>
      <c r="AT33" t="s">
        <v>280</v>
      </c>
      <c r="AU33" t="s">
        <v>281</v>
      </c>
      <c r="AV33" t="s">
        <v>257</v>
      </c>
      <c r="AW33" t="s">
        <v>282</v>
      </c>
      <c r="AZ33" t="s">
        <v>117</v>
      </c>
      <c r="BC33" t="s">
        <v>117</v>
      </c>
      <c r="BH33" t="s">
        <v>117</v>
      </c>
      <c r="BJ33" t="s">
        <v>140</v>
      </c>
      <c r="BM33" t="s">
        <v>117</v>
      </c>
      <c r="BP33" t="s">
        <v>118</v>
      </c>
      <c r="BQ33" t="s">
        <v>119</v>
      </c>
      <c r="BR33" t="s">
        <v>112</v>
      </c>
      <c r="BS33" t="s">
        <v>112</v>
      </c>
      <c r="BT33" t="s">
        <v>112</v>
      </c>
      <c r="BU33" t="s">
        <v>112</v>
      </c>
      <c r="BV33" t="s">
        <v>193</v>
      </c>
      <c r="BW33" t="s">
        <v>283</v>
      </c>
      <c r="BX33" t="s">
        <v>152</v>
      </c>
      <c r="BY33" t="s">
        <v>123</v>
      </c>
      <c r="BZ33" t="s">
        <v>115</v>
      </c>
      <c r="CA33" t="s">
        <v>114</v>
      </c>
      <c r="CB33" t="s">
        <v>114</v>
      </c>
      <c r="CC33" t="s">
        <v>124</v>
      </c>
      <c r="CD33" t="s">
        <v>140</v>
      </c>
      <c r="CE33" t="s">
        <v>284</v>
      </c>
      <c r="CF33" t="s">
        <v>285</v>
      </c>
      <c r="CG33" t="s">
        <v>125</v>
      </c>
      <c r="CH33" t="s">
        <v>155</v>
      </c>
      <c r="CI33" t="s">
        <v>156</v>
      </c>
      <c r="CJ33">
        <v>4</v>
      </c>
      <c r="CL33" s="1">
        <v>45701.924305555556</v>
      </c>
      <c r="CM33">
        <v>0</v>
      </c>
      <c r="CN33" t="s">
        <v>128</v>
      </c>
      <c r="CU33" t="b">
        <v>1</v>
      </c>
    </row>
    <row r="34" spans="1:99" x14ac:dyDescent="0.25">
      <c r="A34" t="s">
        <v>114</v>
      </c>
      <c r="B34" t="s">
        <v>114</v>
      </c>
      <c r="C34" t="s">
        <v>114</v>
      </c>
      <c r="D34" t="s">
        <v>114</v>
      </c>
      <c r="E34" t="s">
        <v>115</v>
      </c>
      <c r="F34" t="s">
        <v>114</v>
      </c>
      <c r="G34" t="s">
        <v>114</v>
      </c>
      <c r="H34" t="s">
        <v>114</v>
      </c>
      <c r="I34" t="s">
        <v>114</v>
      </c>
      <c r="J34" t="s">
        <v>114</v>
      </c>
      <c r="CL34" s="1">
        <v>45701.913194444445</v>
      </c>
      <c r="CM34">
        <v>0</v>
      </c>
      <c r="CN34" t="s">
        <v>128</v>
      </c>
      <c r="CU34" t="b">
        <v>0</v>
      </c>
    </row>
    <row r="35" spans="1:99" x14ac:dyDescent="0.25">
      <c r="A35" t="s">
        <v>114</v>
      </c>
      <c r="B35" t="s">
        <v>114</v>
      </c>
      <c r="C35" t="s">
        <v>113</v>
      </c>
      <c r="D35" t="s">
        <v>114</v>
      </c>
      <c r="E35" t="s">
        <v>116</v>
      </c>
      <c r="F35" t="s">
        <v>114</v>
      </c>
      <c r="G35" t="s">
        <v>113</v>
      </c>
      <c r="H35" t="s">
        <v>114</v>
      </c>
      <c r="I35" t="s">
        <v>115</v>
      </c>
      <c r="K35" t="s">
        <v>114</v>
      </c>
      <c r="L35" t="s">
        <v>114</v>
      </c>
      <c r="M35" t="s">
        <v>115</v>
      </c>
      <c r="N35" t="s">
        <v>112</v>
      </c>
      <c r="O35" t="s">
        <v>112</v>
      </c>
      <c r="P35" t="s">
        <v>115</v>
      </c>
      <c r="Q35" t="s">
        <v>114</v>
      </c>
      <c r="R35" t="s">
        <v>114</v>
      </c>
      <c r="S35" t="s">
        <v>115</v>
      </c>
      <c r="T35" t="s">
        <v>115</v>
      </c>
      <c r="U35" t="s">
        <v>115</v>
      </c>
      <c r="V35" t="s">
        <v>114</v>
      </c>
      <c r="W35" t="s">
        <v>114</v>
      </c>
      <c r="X35" t="s">
        <v>114</v>
      </c>
      <c r="Y35" t="s">
        <v>115</v>
      </c>
      <c r="Z35" t="s">
        <v>112</v>
      </c>
      <c r="AA35" t="s">
        <v>114</v>
      </c>
      <c r="AB35" t="s">
        <v>114</v>
      </c>
      <c r="AC35" t="s">
        <v>115</v>
      </c>
      <c r="AD35" t="s">
        <v>114</v>
      </c>
      <c r="AE35" t="s">
        <v>115</v>
      </c>
      <c r="AF35" t="s">
        <v>112</v>
      </c>
      <c r="AG35" t="s">
        <v>112</v>
      </c>
      <c r="AH35" t="s">
        <v>114</v>
      </c>
      <c r="AI35" t="s">
        <v>114</v>
      </c>
      <c r="AJ35" t="s">
        <v>115</v>
      </c>
      <c r="AK35" t="s">
        <v>114</v>
      </c>
      <c r="AL35" t="s">
        <v>114</v>
      </c>
      <c r="AM35" t="s">
        <v>114</v>
      </c>
      <c r="AN35" t="s">
        <v>115</v>
      </c>
      <c r="AO35" t="s">
        <v>114</v>
      </c>
      <c r="AP35" t="s">
        <v>129</v>
      </c>
      <c r="AQ35" t="s">
        <v>130</v>
      </c>
      <c r="AS35" t="s">
        <v>286</v>
      </c>
      <c r="AT35" t="s">
        <v>287</v>
      </c>
      <c r="AV35" t="s">
        <v>288</v>
      </c>
      <c r="AY35" t="s">
        <v>117</v>
      </c>
      <c r="BD35" t="s">
        <v>117</v>
      </c>
      <c r="BH35" t="s">
        <v>117</v>
      </c>
      <c r="BJ35" t="s">
        <v>140</v>
      </c>
      <c r="BL35" t="s">
        <v>117</v>
      </c>
      <c r="BP35" t="s">
        <v>118</v>
      </c>
      <c r="BQ35" t="s">
        <v>119</v>
      </c>
      <c r="BV35" t="s">
        <v>193</v>
      </c>
      <c r="BX35" t="s">
        <v>152</v>
      </c>
      <c r="BY35" t="s">
        <v>123</v>
      </c>
      <c r="BZ35" t="s">
        <v>115</v>
      </c>
      <c r="CA35" t="s">
        <v>114</v>
      </c>
      <c r="CB35" t="s">
        <v>114</v>
      </c>
      <c r="CC35" t="s">
        <v>213</v>
      </c>
      <c r="CD35" t="s">
        <v>140</v>
      </c>
      <c r="CE35" t="s">
        <v>289</v>
      </c>
      <c r="CF35" t="s">
        <v>290</v>
      </c>
      <c r="CG35" t="s">
        <v>208</v>
      </c>
      <c r="CH35" t="s">
        <v>291</v>
      </c>
      <c r="CI35" t="s">
        <v>156</v>
      </c>
      <c r="CJ35">
        <v>2</v>
      </c>
      <c r="CL35" s="1">
        <v>45701.92083333333</v>
      </c>
      <c r="CM35">
        <v>0</v>
      </c>
      <c r="CN35" t="s">
        <v>128</v>
      </c>
      <c r="CU35" t="b">
        <v>1</v>
      </c>
    </row>
    <row r="36" spans="1:99" x14ac:dyDescent="0.25">
      <c r="A36" t="s">
        <v>113</v>
      </c>
      <c r="B36" t="s">
        <v>113</v>
      </c>
      <c r="C36" t="s">
        <v>113</v>
      </c>
      <c r="D36" t="s">
        <v>113</v>
      </c>
      <c r="E36" t="s">
        <v>114</v>
      </c>
      <c r="F36" t="s">
        <v>113</v>
      </c>
      <c r="G36" t="s">
        <v>114</v>
      </c>
      <c r="H36" t="s">
        <v>113</v>
      </c>
      <c r="I36" t="s">
        <v>113</v>
      </c>
      <c r="J36" t="s">
        <v>114</v>
      </c>
      <c r="K36" t="s">
        <v>113</v>
      </c>
      <c r="L36" t="s">
        <v>114</v>
      </c>
      <c r="M36" t="s">
        <v>114</v>
      </c>
      <c r="N36" t="s">
        <v>113</v>
      </c>
      <c r="O36" t="s">
        <v>114</v>
      </c>
      <c r="P36" t="s">
        <v>113</v>
      </c>
      <c r="Q36" t="s">
        <v>113</v>
      </c>
      <c r="R36" t="s">
        <v>114</v>
      </c>
      <c r="S36" t="s">
        <v>114</v>
      </c>
      <c r="T36" t="s">
        <v>114</v>
      </c>
      <c r="U36" t="s">
        <v>114</v>
      </c>
      <c r="V36" t="s">
        <v>114</v>
      </c>
      <c r="W36" t="s">
        <v>114</v>
      </c>
      <c r="X36" t="s">
        <v>114</v>
      </c>
      <c r="Y36" t="s">
        <v>114</v>
      </c>
      <c r="Z36" t="s">
        <v>115</v>
      </c>
      <c r="AA36" t="s">
        <v>114</v>
      </c>
      <c r="AB36" t="s">
        <v>114</v>
      </c>
      <c r="AC36" t="s">
        <v>114</v>
      </c>
      <c r="AD36" t="s">
        <v>114</v>
      </c>
      <c r="AE36" t="s">
        <v>114</v>
      </c>
      <c r="AF36" t="s">
        <v>114</v>
      </c>
      <c r="AG36" t="s">
        <v>114</v>
      </c>
      <c r="AH36" t="s">
        <v>114</v>
      </c>
      <c r="AI36" t="s">
        <v>114</v>
      </c>
      <c r="AJ36" t="s">
        <v>114</v>
      </c>
      <c r="AK36" t="s">
        <v>114</v>
      </c>
      <c r="AL36" t="s">
        <v>114</v>
      </c>
      <c r="AM36" t="s">
        <v>114</v>
      </c>
      <c r="AN36" t="s">
        <v>114</v>
      </c>
      <c r="AO36" t="s">
        <v>114</v>
      </c>
      <c r="AP36" t="s">
        <v>292</v>
      </c>
      <c r="AQ36" t="s">
        <v>183</v>
      </c>
      <c r="AR36" t="s">
        <v>130</v>
      </c>
      <c r="AS36" t="s">
        <v>293</v>
      </c>
      <c r="AV36" t="s">
        <v>294</v>
      </c>
      <c r="AW36" t="s">
        <v>295</v>
      </c>
      <c r="AX36" t="s">
        <v>296</v>
      </c>
      <c r="AY36" t="s">
        <v>117</v>
      </c>
      <c r="BC36" t="s">
        <v>117</v>
      </c>
      <c r="BH36" t="s">
        <v>117</v>
      </c>
      <c r="BJ36" t="s">
        <v>140</v>
      </c>
      <c r="BL36" t="s">
        <v>117</v>
      </c>
      <c r="BM36" t="s">
        <v>117</v>
      </c>
      <c r="BN36" t="s">
        <v>117</v>
      </c>
      <c r="BP36" t="s">
        <v>118</v>
      </c>
      <c r="BQ36" t="s">
        <v>119</v>
      </c>
      <c r="BR36" t="s">
        <v>115</v>
      </c>
      <c r="BS36" t="s">
        <v>114</v>
      </c>
      <c r="BT36" t="s">
        <v>114</v>
      </c>
      <c r="BU36" t="s">
        <v>114</v>
      </c>
      <c r="BV36" t="s">
        <v>199</v>
      </c>
      <c r="BX36" t="s">
        <v>152</v>
      </c>
      <c r="BY36" t="s">
        <v>123</v>
      </c>
      <c r="BZ36" t="s">
        <v>114</v>
      </c>
      <c r="CA36" t="s">
        <v>114</v>
      </c>
      <c r="CB36" t="s">
        <v>115</v>
      </c>
      <c r="CC36" t="s">
        <v>165</v>
      </c>
      <c r="CD36" t="s">
        <v>140</v>
      </c>
      <c r="CE36" t="s">
        <v>189</v>
      </c>
      <c r="CF36" t="s">
        <v>297</v>
      </c>
      <c r="CG36" t="s">
        <v>208</v>
      </c>
      <c r="CH36" t="s">
        <v>126</v>
      </c>
      <c r="CI36" t="s">
        <v>156</v>
      </c>
      <c r="CJ36">
        <v>4</v>
      </c>
      <c r="CL36" s="1">
        <v>45701.929861111108</v>
      </c>
      <c r="CM36">
        <v>0</v>
      </c>
      <c r="CN36" t="s">
        <v>128</v>
      </c>
      <c r="CU36" t="b">
        <v>1</v>
      </c>
    </row>
    <row r="37" spans="1:99" x14ac:dyDescent="0.25">
      <c r="CL37" s="1">
        <v>45701.939583333333</v>
      </c>
      <c r="CM37">
        <v>0</v>
      </c>
      <c r="CN37" t="s">
        <v>128</v>
      </c>
      <c r="CU37" t="b">
        <v>0</v>
      </c>
    </row>
    <row r="38" spans="1:99" x14ac:dyDescent="0.25">
      <c r="A38" t="s">
        <v>114</v>
      </c>
      <c r="B38" t="s">
        <v>113</v>
      </c>
      <c r="C38" t="s">
        <v>113</v>
      </c>
      <c r="D38" t="s">
        <v>114</v>
      </c>
      <c r="E38" t="s">
        <v>114</v>
      </c>
      <c r="F38" t="s">
        <v>113</v>
      </c>
      <c r="G38" t="s">
        <v>113</v>
      </c>
      <c r="H38" t="s">
        <v>114</v>
      </c>
      <c r="I38" t="s">
        <v>112</v>
      </c>
      <c r="J38" t="s">
        <v>114</v>
      </c>
      <c r="K38" t="s">
        <v>114</v>
      </c>
      <c r="L38" t="s">
        <v>114</v>
      </c>
      <c r="M38" t="s">
        <v>112</v>
      </c>
      <c r="N38" t="s">
        <v>112</v>
      </c>
      <c r="O38" t="s">
        <v>112</v>
      </c>
      <c r="P38" t="s">
        <v>115</v>
      </c>
      <c r="Q38" t="s">
        <v>114</v>
      </c>
      <c r="R38" t="s">
        <v>114</v>
      </c>
      <c r="S38" t="s">
        <v>114</v>
      </c>
      <c r="T38" t="s">
        <v>114</v>
      </c>
      <c r="U38" t="s">
        <v>115</v>
      </c>
      <c r="V38" t="s">
        <v>114</v>
      </c>
      <c r="W38" t="s">
        <v>114</v>
      </c>
      <c r="X38" t="s">
        <v>114</v>
      </c>
      <c r="Y38" t="s">
        <v>114</v>
      </c>
      <c r="Z38" t="s">
        <v>115</v>
      </c>
      <c r="AA38" t="s">
        <v>114</v>
      </c>
      <c r="AB38" t="s">
        <v>115</v>
      </c>
      <c r="AC38" t="s">
        <v>115</v>
      </c>
      <c r="AD38" t="s">
        <v>114</v>
      </c>
      <c r="AE38" t="s">
        <v>114</v>
      </c>
      <c r="AF38" t="s">
        <v>114</v>
      </c>
      <c r="AG38" t="s">
        <v>114</v>
      </c>
      <c r="AH38" t="s">
        <v>114</v>
      </c>
      <c r="AI38" t="s">
        <v>114</v>
      </c>
      <c r="AJ38" t="s">
        <v>114</v>
      </c>
      <c r="AK38" t="s">
        <v>114</v>
      </c>
      <c r="AL38" t="s">
        <v>114</v>
      </c>
      <c r="AM38" t="s">
        <v>114</v>
      </c>
      <c r="AN38" t="s">
        <v>114</v>
      </c>
      <c r="AO38" t="s">
        <v>114</v>
      </c>
      <c r="AP38" t="s">
        <v>277</v>
      </c>
      <c r="AQ38" t="s">
        <v>298</v>
      </c>
      <c r="AR38" t="s">
        <v>299</v>
      </c>
      <c r="AS38" t="s">
        <v>258</v>
      </c>
      <c r="AT38" t="s">
        <v>300</v>
      </c>
      <c r="AV38" t="s">
        <v>300</v>
      </c>
      <c r="AW38" t="s">
        <v>258</v>
      </c>
      <c r="AY38" t="s">
        <v>117</v>
      </c>
      <c r="BA38" t="s">
        <v>117</v>
      </c>
      <c r="BH38" t="s">
        <v>117</v>
      </c>
      <c r="BJ38" t="s">
        <v>140</v>
      </c>
      <c r="BK38" t="s">
        <v>117</v>
      </c>
      <c r="BL38" t="s">
        <v>117</v>
      </c>
      <c r="BM38" t="s">
        <v>117</v>
      </c>
      <c r="BP38" t="s">
        <v>118</v>
      </c>
      <c r="BQ38" t="s">
        <v>119</v>
      </c>
      <c r="BR38" t="s">
        <v>112</v>
      </c>
      <c r="BS38" t="s">
        <v>112</v>
      </c>
      <c r="BT38" t="s">
        <v>112</v>
      </c>
      <c r="BU38" t="s">
        <v>112</v>
      </c>
      <c r="BV38" t="s">
        <v>120</v>
      </c>
      <c r="BX38" t="s">
        <v>152</v>
      </c>
      <c r="BY38" t="s">
        <v>123</v>
      </c>
      <c r="BZ38" t="s">
        <v>115</v>
      </c>
      <c r="CA38" t="s">
        <v>115</v>
      </c>
      <c r="CB38" t="s">
        <v>115</v>
      </c>
      <c r="CC38" t="s">
        <v>124</v>
      </c>
      <c r="CD38" t="s">
        <v>140</v>
      </c>
      <c r="CE38" t="s">
        <v>301</v>
      </c>
      <c r="CF38" t="s">
        <v>302</v>
      </c>
      <c r="CG38" t="s">
        <v>208</v>
      </c>
      <c r="CH38" t="s">
        <v>214</v>
      </c>
      <c r="CI38" t="s">
        <v>156</v>
      </c>
      <c r="CJ38">
        <v>5</v>
      </c>
      <c r="CL38" s="1">
        <v>45701.945138888892</v>
      </c>
      <c r="CM38">
        <v>0</v>
      </c>
      <c r="CN38" t="s">
        <v>128</v>
      </c>
      <c r="CU38" t="b">
        <v>1</v>
      </c>
    </row>
    <row r="39" spans="1:99" x14ac:dyDescent="0.25">
      <c r="A39" t="s">
        <v>114</v>
      </c>
      <c r="B39" t="s">
        <v>114</v>
      </c>
      <c r="C39" t="s">
        <v>113</v>
      </c>
      <c r="D39" t="s">
        <v>113</v>
      </c>
      <c r="E39" t="s">
        <v>113</v>
      </c>
      <c r="F39" t="s">
        <v>113</v>
      </c>
      <c r="G39" t="s">
        <v>113</v>
      </c>
      <c r="H39" t="s">
        <v>114</v>
      </c>
      <c r="I39" t="s">
        <v>114</v>
      </c>
      <c r="J39" t="s">
        <v>114</v>
      </c>
      <c r="K39" t="s">
        <v>114</v>
      </c>
      <c r="L39" t="s">
        <v>114</v>
      </c>
      <c r="M39" t="s">
        <v>114</v>
      </c>
      <c r="N39" t="s">
        <v>114</v>
      </c>
      <c r="O39" t="s">
        <v>114</v>
      </c>
      <c r="P39" t="s">
        <v>113</v>
      </c>
      <c r="Q39" t="s">
        <v>113</v>
      </c>
      <c r="R39" t="s">
        <v>114</v>
      </c>
      <c r="S39" t="s">
        <v>114</v>
      </c>
      <c r="T39" t="s">
        <v>114</v>
      </c>
      <c r="U39" t="s">
        <v>114</v>
      </c>
      <c r="V39" t="s">
        <v>114</v>
      </c>
      <c r="W39" t="s">
        <v>114</v>
      </c>
      <c r="X39" t="s">
        <v>114</v>
      </c>
      <c r="Y39" t="s">
        <v>114</v>
      </c>
      <c r="Z39" t="s">
        <v>114</v>
      </c>
      <c r="AA39" t="s">
        <v>114</v>
      </c>
      <c r="AB39" t="s">
        <v>114</v>
      </c>
      <c r="AC39" t="s">
        <v>115</v>
      </c>
      <c r="AD39" t="s">
        <v>114</v>
      </c>
      <c r="AE39" t="s">
        <v>114</v>
      </c>
      <c r="AF39" t="s">
        <v>114</v>
      </c>
      <c r="AG39" t="s">
        <v>114</v>
      </c>
      <c r="AH39" t="s">
        <v>114</v>
      </c>
      <c r="AI39" t="s">
        <v>114</v>
      </c>
      <c r="AJ39" t="s">
        <v>114</v>
      </c>
      <c r="AK39" t="s">
        <v>114</v>
      </c>
      <c r="AL39" t="s">
        <v>114</v>
      </c>
      <c r="AM39" t="s">
        <v>114</v>
      </c>
      <c r="AN39" t="s">
        <v>114</v>
      </c>
      <c r="AO39" t="s">
        <v>114</v>
      </c>
      <c r="AP39" t="s">
        <v>303</v>
      </c>
      <c r="AQ39" t="s">
        <v>304</v>
      </c>
      <c r="AR39" t="s">
        <v>305</v>
      </c>
      <c r="AS39" t="s">
        <v>306</v>
      </c>
      <c r="AT39" t="s">
        <v>307</v>
      </c>
      <c r="AU39" t="s">
        <v>308</v>
      </c>
      <c r="AV39" t="s">
        <v>309</v>
      </c>
      <c r="AW39" t="s">
        <v>176</v>
      </c>
      <c r="AX39" t="s">
        <v>310</v>
      </c>
      <c r="AY39" t="s">
        <v>117</v>
      </c>
      <c r="BG39" t="s">
        <v>117</v>
      </c>
      <c r="BH39" t="s">
        <v>117</v>
      </c>
      <c r="BJ39" t="s">
        <v>140</v>
      </c>
      <c r="BL39" t="s">
        <v>117</v>
      </c>
      <c r="BP39" t="s">
        <v>140</v>
      </c>
      <c r="BQ39" t="s">
        <v>244</v>
      </c>
      <c r="BR39" t="s">
        <v>113</v>
      </c>
      <c r="BS39" t="s">
        <v>113</v>
      </c>
      <c r="BT39" t="s">
        <v>113</v>
      </c>
      <c r="BU39" t="s">
        <v>113</v>
      </c>
      <c r="BV39" t="s">
        <v>120</v>
      </c>
      <c r="BW39" t="s">
        <v>311</v>
      </c>
      <c r="BX39" t="s">
        <v>152</v>
      </c>
      <c r="BY39" t="s">
        <v>139</v>
      </c>
      <c r="BZ39" t="s">
        <v>115</v>
      </c>
      <c r="CA39" t="s">
        <v>115</v>
      </c>
      <c r="CB39" t="s">
        <v>115</v>
      </c>
      <c r="CC39" t="s">
        <v>124</v>
      </c>
      <c r="CD39" t="s">
        <v>140</v>
      </c>
      <c r="CE39" t="s">
        <v>312</v>
      </c>
      <c r="CF39" t="s">
        <v>313</v>
      </c>
      <c r="CG39" t="s">
        <v>208</v>
      </c>
      <c r="CH39" t="s">
        <v>155</v>
      </c>
      <c r="CI39" t="s">
        <v>156</v>
      </c>
      <c r="CJ39">
        <v>2</v>
      </c>
      <c r="CL39" s="1">
        <v>45701.947916666664</v>
      </c>
      <c r="CM39">
        <v>0</v>
      </c>
      <c r="CN39" t="s">
        <v>128</v>
      </c>
      <c r="CU39" t="b">
        <v>1</v>
      </c>
    </row>
    <row r="40" spans="1:99" x14ac:dyDescent="0.25">
      <c r="CL40" s="1">
        <v>45701.95416666667</v>
      </c>
      <c r="CM40">
        <v>0</v>
      </c>
      <c r="CN40" t="s">
        <v>128</v>
      </c>
      <c r="CU40" t="b">
        <v>0</v>
      </c>
    </row>
    <row r="41" spans="1:99" x14ac:dyDescent="0.25">
      <c r="A41" t="s">
        <v>114</v>
      </c>
      <c r="B41" t="s">
        <v>114</v>
      </c>
      <c r="C41" t="s">
        <v>114</v>
      </c>
      <c r="D41" t="s">
        <v>115</v>
      </c>
      <c r="E41" t="s">
        <v>115</v>
      </c>
      <c r="F41" t="s">
        <v>114</v>
      </c>
      <c r="G41" t="s">
        <v>115</v>
      </c>
      <c r="H41" t="s">
        <v>115</v>
      </c>
      <c r="I41" t="s">
        <v>114</v>
      </c>
      <c r="J41" t="s">
        <v>116</v>
      </c>
      <c r="K41" t="s">
        <v>115</v>
      </c>
      <c r="L41" t="s">
        <v>114</v>
      </c>
      <c r="M41" t="s">
        <v>115</v>
      </c>
      <c r="N41" t="s">
        <v>115</v>
      </c>
      <c r="O41" t="s">
        <v>114</v>
      </c>
      <c r="P41" t="s">
        <v>115</v>
      </c>
      <c r="Q41" t="s">
        <v>115</v>
      </c>
      <c r="R41" t="s">
        <v>115</v>
      </c>
      <c r="S41" t="s">
        <v>115</v>
      </c>
      <c r="T41" t="s">
        <v>115</v>
      </c>
      <c r="U41" t="s">
        <v>116</v>
      </c>
      <c r="V41" t="s">
        <v>114</v>
      </c>
      <c r="W41" t="s">
        <v>115</v>
      </c>
      <c r="X41" t="s">
        <v>115</v>
      </c>
      <c r="Y41" t="s">
        <v>116</v>
      </c>
      <c r="Z41" t="s">
        <v>116</v>
      </c>
      <c r="AA41" t="s">
        <v>115</v>
      </c>
      <c r="AB41" t="s">
        <v>115</v>
      </c>
      <c r="AC41" t="s">
        <v>115</v>
      </c>
      <c r="AD41" t="s">
        <v>115</v>
      </c>
      <c r="AE41" t="s">
        <v>115</v>
      </c>
      <c r="AF41" t="s">
        <v>115</v>
      </c>
      <c r="AG41" t="s">
        <v>115</v>
      </c>
      <c r="AH41" t="s">
        <v>114</v>
      </c>
      <c r="AI41" t="s">
        <v>114</v>
      </c>
      <c r="AJ41" t="s">
        <v>115</v>
      </c>
      <c r="AK41" t="s">
        <v>114</v>
      </c>
      <c r="AL41" t="s">
        <v>115</v>
      </c>
      <c r="AM41" t="s">
        <v>115</v>
      </c>
      <c r="AN41" t="s">
        <v>114</v>
      </c>
      <c r="AO41" t="s">
        <v>114</v>
      </c>
      <c r="AP41" t="s">
        <v>129</v>
      </c>
      <c r="AQ41" t="s">
        <v>130</v>
      </c>
      <c r="AR41" t="s">
        <v>169</v>
      </c>
      <c r="AS41" t="s">
        <v>186</v>
      </c>
      <c r="AT41" t="s">
        <v>314</v>
      </c>
      <c r="AU41" t="s">
        <v>315</v>
      </c>
      <c r="AV41" t="s">
        <v>316</v>
      </c>
      <c r="AW41" t="s">
        <v>317</v>
      </c>
      <c r="AX41" t="s">
        <v>318</v>
      </c>
      <c r="BD41" t="s">
        <v>117</v>
      </c>
      <c r="BG41" t="s">
        <v>117</v>
      </c>
      <c r="BH41" t="s">
        <v>117</v>
      </c>
      <c r="BJ41" t="s">
        <v>140</v>
      </c>
      <c r="BM41" t="s">
        <v>117</v>
      </c>
      <c r="BP41" t="s">
        <v>118</v>
      </c>
      <c r="BQ41" t="s">
        <v>119</v>
      </c>
      <c r="BR41" t="s">
        <v>115</v>
      </c>
      <c r="BS41" t="s">
        <v>114</v>
      </c>
      <c r="BT41" t="s">
        <v>115</v>
      </c>
      <c r="BU41" t="s">
        <v>116</v>
      </c>
      <c r="BV41" t="s">
        <v>199</v>
      </c>
      <c r="BW41" t="s">
        <v>319</v>
      </c>
      <c r="BX41" t="s">
        <v>152</v>
      </c>
      <c r="BY41" t="s">
        <v>123</v>
      </c>
      <c r="BZ41" t="s">
        <v>115</v>
      </c>
      <c r="CA41" t="s">
        <v>114</v>
      </c>
      <c r="CB41" t="s">
        <v>114</v>
      </c>
      <c r="CC41" t="s">
        <v>213</v>
      </c>
      <c r="CD41" t="s">
        <v>140</v>
      </c>
      <c r="CE41" t="s">
        <v>320</v>
      </c>
      <c r="CF41" t="s">
        <v>232</v>
      </c>
      <c r="CG41" t="s">
        <v>201</v>
      </c>
      <c r="CH41" t="s">
        <v>155</v>
      </c>
      <c r="CI41" t="s">
        <v>145</v>
      </c>
      <c r="CJ41">
        <v>5</v>
      </c>
      <c r="CK41" t="s">
        <v>321</v>
      </c>
      <c r="CL41" s="1">
        <v>45701.95208333333</v>
      </c>
      <c r="CM41">
        <v>0</v>
      </c>
      <c r="CN41" t="s">
        <v>128</v>
      </c>
      <c r="CU41" t="b">
        <v>1</v>
      </c>
    </row>
    <row r="42" spans="1:99" x14ac:dyDescent="0.25">
      <c r="A42" t="s">
        <v>114</v>
      </c>
      <c r="B42" t="s">
        <v>115</v>
      </c>
      <c r="C42" t="s">
        <v>113</v>
      </c>
      <c r="D42" t="s">
        <v>113</v>
      </c>
      <c r="E42" t="s">
        <v>116</v>
      </c>
      <c r="F42" t="s">
        <v>114</v>
      </c>
      <c r="G42" t="s">
        <v>114</v>
      </c>
      <c r="H42" t="s">
        <v>113</v>
      </c>
      <c r="I42" t="s">
        <v>112</v>
      </c>
      <c r="J42" t="s">
        <v>115</v>
      </c>
      <c r="K42" t="s">
        <v>115</v>
      </c>
      <c r="L42" t="s">
        <v>114</v>
      </c>
      <c r="M42" t="s">
        <v>116</v>
      </c>
      <c r="N42" t="s">
        <v>112</v>
      </c>
      <c r="O42" t="s">
        <v>112</v>
      </c>
      <c r="P42" t="s">
        <v>114</v>
      </c>
      <c r="Q42" t="s">
        <v>114</v>
      </c>
      <c r="R42" t="s">
        <v>114</v>
      </c>
      <c r="S42" t="s">
        <v>115</v>
      </c>
      <c r="T42" t="s">
        <v>115</v>
      </c>
      <c r="U42" t="s">
        <v>115</v>
      </c>
      <c r="V42" t="s">
        <v>114</v>
      </c>
      <c r="W42" t="s">
        <v>115</v>
      </c>
      <c r="X42" t="s">
        <v>115</v>
      </c>
      <c r="Y42" t="s">
        <v>115</v>
      </c>
      <c r="Z42" t="s">
        <v>116</v>
      </c>
      <c r="AA42" t="s">
        <v>115</v>
      </c>
      <c r="AB42" t="s">
        <v>115</v>
      </c>
      <c r="AC42" t="s">
        <v>115</v>
      </c>
      <c r="AD42" t="s">
        <v>112</v>
      </c>
      <c r="AE42" t="s">
        <v>112</v>
      </c>
      <c r="AF42" t="s">
        <v>112</v>
      </c>
      <c r="AG42" t="s">
        <v>112</v>
      </c>
      <c r="AH42" t="s">
        <v>115</v>
      </c>
      <c r="AI42" t="s">
        <v>114</v>
      </c>
      <c r="AJ42" t="s">
        <v>116</v>
      </c>
      <c r="AK42" t="s">
        <v>115</v>
      </c>
      <c r="AL42" t="s">
        <v>115</v>
      </c>
      <c r="AM42" t="s">
        <v>115</v>
      </c>
      <c r="AN42" t="s">
        <v>115</v>
      </c>
      <c r="AO42" t="s">
        <v>113</v>
      </c>
      <c r="AP42" t="s">
        <v>171</v>
      </c>
      <c r="AQ42" t="s">
        <v>130</v>
      </c>
      <c r="AR42" t="s">
        <v>322</v>
      </c>
      <c r="AS42" t="s">
        <v>323</v>
      </c>
      <c r="AT42" t="s">
        <v>173</v>
      </c>
      <c r="AU42" t="s">
        <v>324</v>
      </c>
      <c r="AV42" t="s">
        <v>309</v>
      </c>
      <c r="AW42" t="s">
        <v>325</v>
      </c>
      <c r="BA42" t="s">
        <v>117</v>
      </c>
      <c r="BB42" t="s">
        <v>117</v>
      </c>
      <c r="BC42" t="s">
        <v>117</v>
      </c>
      <c r="BJ42" t="s">
        <v>118</v>
      </c>
      <c r="BM42" t="s">
        <v>117</v>
      </c>
      <c r="BP42" t="s">
        <v>140</v>
      </c>
      <c r="BQ42" t="s">
        <v>244</v>
      </c>
      <c r="BR42" t="s">
        <v>114</v>
      </c>
      <c r="BS42" t="s">
        <v>116</v>
      </c>
      <c r="BT42" t="s">
        <v>113</v>
      </c>
      <c r="BU42" t="s">
        <v>116</v>
      </c>
      <c r="BV42" t="s">
        <v>120</v>
      </c>
      <c r="BW42" t="s">
        <v>326</v>
      </c>
      <c r="BX42" t="s">
        <v>152</v>
      </c>
      <c r="BY42" t="s">
        <v>123</v>
      </c>
      <c r="BZ42" t="s">
        <v>114</v>
      </c>
      <c r="CA42" t="s">
        <v>114</v>
      </c>
      <c r="CB42" t="s">
        <v>114</v>
      </c>
      <c r="CC42" t="s">
        <v>165</v>
      </c>
      <c r="CD42" t="s">
        <v>140</v>
      </c>
      <c r="CE42" t="s">
        <v>327</v>
      </c>
      <c r="CF42" t="s">
        <v>178</v>
      </c>
      <c r="CG42" t="s">
        <v>125</v>
      </c>
      <c r="CH42" t="s">
        <v>155</v>
      </c>
      <c r="CI42" t="s">
        <v>156</v>
      </c>
      <c r="CJ42">
        <v>5</v>
      </c>
      <c r="CL42" s="1">
        <v>45701.959722222222</v>
      </c>
      <c r="CM42">
        <v>0</v>
      </c>
      <c r="CN42" t="s">
        <v>128</v>
      </c>
      <c r="CU42" t="b">
        <v>1</v>
      </c>
    </row>
    <row r="43" spans="1:99" x14ac:dyDescent="0.25">
      <c r="A43" t="s">
        <v>113</v>
      </c>
      <c r="B43" t="s">
        <v>113</v>
      </c>
      <c r="C43" t="s">
        <v>113</v>
      </c>
      <c r="D43" t="s">
        <v>113</v>
      </c>
      <c r="E43" t="s">
        <v>115</v>
      </c>
      <c r="F43" t="s">
        <v>113</v>
      </c>
      <c r="G43" t="s">
        <v>113</v>
      </c>
      <c r="H43" t="s">
        <v>113</v>
      </c>
      <c r="I43" t="s">
        <v>112</v>
      </c>
      <c r="J43" t="s">
        <v>114</v>
      </c>
      <c r="K43" t="s">
        <v>114</v>
      </c>
      <c r="L43" t="s">
        <v>114</v>
      </c>
      <c r="M43" t="s">
        <v>115</v>
      </c>
      <c r="N43" t="s">
        <v>114</v>
      </c>
      <c r="O43" t="s">
        <v>112</v>
      </c>
      <c r="P43" t="s">
        <v>114</v>
      </c>
      <c r="Q43" t="s">
        <v>114</v>
      </c>
      <c r="R43" t="s">
        <v>113</v>
      </c>
      <c r="S43" t="s">
        <v>116</v>
      </c>
      <c r="T43" t="s">
        <v>114</v>
      </c>
      <c r="U43" t="s">
        <v>115</v>
      </c>
      <c r="V43" t="s">
        <v>114</v>
      </c>
      <c r="W43" t="s">
        <v>114</v>
      </c>
      <c r="X43" t="s">
        <v>114</v>
      </c>
      <c r="Y43" t="s">
        <v>114</v>
      </c>
      <c r="Z43" t="s">
        <v>114</v>
      </c>
      <c r="AA43" t="s">
        <v>114</v>
      </c>
      <c r="AB43" t="s">
        <v>114</v>
      </c>
      <c r="AC43" t="s">
        <v>114</v>
      </c>
      <c r="AD43" t="s">
        <v>114</v>
      </c>
      <c r="AE43" t="s">
        <v>116</v>
      </c>
      <c r="AF43" t="s">
        <v>114</v>
      </c>
      <c r="AG43" t="s">
        <v>114</v>
      </c>
      <c r="AH43" t="s">
        <v>114</v>
      </c>
      <c r="AI43" t="s">
        <v>114</v>
      </c>
      <c r="AJ43" t="s">
        <v>115</v>
      </c>
      <c r="AK43" t="s">
        <v>115</v>
      </c>
      <c r="AL43" t="s">
        <v>114</v>
      </c>
      <c r="AM43" t="s">
        <v>114</v>
      </c>
      <c r="AN43" t="s">
        <v>114</v>
      </c>
      <c r="AO43" t="s">
        <v>114</v>
      </c>
      <c r="AP43" t="s">
        <v>328</v>
      </c>
      <c r="AQ43" t="s">
        <v>329</v>
      </c>
      <c r="AR43" t="s">
        <v>330</v>
      </c>
      <c r="AS43" t="s">
        <v>331</v>
      </c>
      <c r="AT43" t="s">
        <v>332</v>
      </c>
      <c r="AU43" t="s">
        <v>333</v>
      </c>
      <c r="AV43" t="s">
        <v>258</v>
      </c>
      <c r="AW43" t="s">
        <v>258</v>
      </c>
      <c r="AX43" t="s">
        <v>258</v>
      </c>
      <c r="BE43" t="s">
        <v>117</v>
      </c>
      <c r="BF43" t="s">
        <v>117</v>
      </c>
      <c r="BH43" t="s">
        <v>117</v>
      </c>
      <c r="BJ43" t="s">
        <v>140</v>
      </c>
      <c r="BK43" t="s">
        <v>117</v>
      </c>
      <c r="BP43" t="s">
        <v>118</v>
      </c>
      <c r="BQ43" t="s">
        <v>119</v>
      </c>
      <c r="BR43" t="s">
        <v>112</v>
      </c>
      <c r="BS43" t="s">
        <v>112</v>
      </c>
      <c r="BT43" t="s">
        <v>112</v>
      </c>
      <c r="BU43" t="s">
        <v>112</v>
      </c>
      <c r="BV43" t="s">
        <v>120</v>
      </c>
      <c r="BW43" t="s">
        <v>334</v>
      </c>
      <c r="BX43" t="s">
        <v>152</v>
      </c>
      <c r="BY43" t="s">
        <v>123</v>
      </c>
      <c r="BZ43" t="s">
        <v>113</v>
      </c>
      <c r="CA43" t="s">
        <v>113</v>
      </c>
      <c r="CB43" t="s">
        <v>113</v>
      </c>
      <c r="CC43" t="s">
        <v>124</v>
      </c>
      <c r="CD43" t="s">
        <v>140</v>
      </c>
      <c r="CE43" t="s">
        <v>335</v>
      </c>
      <c r="CF43" t="s">
        <v>232</v>
      </c>
      <c r="CG43" t="s">
        <v>208</v>
      </c>
      <c r="CH43" t="s">
        <v>214</v>
      </c>
      <c r="CI43" t="s">
        <v>156</v>
      </c>
      <c r="CJ43">
        <v>4</v>
      </c>
      <c r="CK43" t="s">
        <v>336</v>
      </c>
      <c r="CL43" s="1">
        <v>45701.953472222223</v>
      </c>
      <c r="CM43">
        <v>0</v>
      </c>
      <c r="CN43" t="s">
        <v>128</v>
      </c>
      <c r="CU43" t="b">
        <v>1</v>
      </c>
    </row>
    <row r="44" spans="1:99" x14ac:dyDescent="0.25">
      <c r="A44" t="s">
        <v>114</v>
      </c>
      <c r="B44" t="s">
        <v>114</v>
      </c>
      <c r="C44" t="s">
        <v>113</v>
      </c>
      <c r="D44" t="s">
        <v>113</v>
      </c>
      <c r="E44" t="s">
        <v>113</v>
      </c>
      <c r="F44" t="s">
        <v>113</v>
      </c>
      <c r="G44" t="s">
        <v>114</v>
      </c>
      <c r="H44" t="s">
        <v>112</v>
      </c>
      <c r="I44" t="s">
        <v>112</v>
      </c>
      <c r="J44" t="s">
        <v>113</v>
      </c>
      <c r="K44" t="s">
        <v>114</v>
      </c>
      <c r="L44" t="s">
        <v>113</v>
      </c>
      <c r="M44" t="s">
        <v>112</v>
      </c>
      <c r="N44" t="s">
        <v>112</v>
      </c>
      <c r="O44" t="s">
        <v>112</v>
      </c>
      <c r="P44" t="s">
        <v>113</v>
      </c>
      <c r="Q44" t="s">
        <v>114</v>
      </c>
      <c r="R44" t="s">
        <v>114</v>
      </c>
      <c r="S44" t="s">
        <v>114</v>
      </c>
      <c r="T44" t="s">
        <v>114</v>
      </c>
      <c r="U44" t="s">
        <v>112</v>
      </c>
      <c r="V44" t="s">
        <v>114</v>
      </c>
      <c r="W44" t="s">
        <v>114</v>
      </c>
      <c r="X44" t="s">
        <v>112</v>
      </c>
      <c r="Y44" t="s">
        <v>112</v>
      </c>
      <c r="Z44" t="s">
        <v>112</v>
      </c>
      <c r="AA44" t="s">
        <v>113</v>
      </c>
      <c r="AB44" t="s">
        <v>114</v>
      </c>
      <c r="AC44" t="s">
        <v>112</v>
      </c>
      <c r="AD44" t="s">
        <v>112</v>
      </c>
      <c r="AE44" t="s">
        <v>112</v>
      </c>
      <c r="AF44" t="s">
        <v>112</v>
      </c>
      <c r="AG44" t="s">
        <v>112</v>
      </c>
      <c r="AH44" t="s">
        <v>114</v>
      </c>
      <c r="AI44" t="s">
        <v>114</v>
      </c>
      <c r="AJ44" t="s">
        <v>114</v>
      </c>
      <c r="AK44" t="s">
        <v>114</v>
      </c>
      <c r="AL44" t="s">
        <v>114</v>
      </c>
      <c r="AM44" t="s">
        <v>114</v>
      </c>
      <c r="AN44" t="s">
        <v>115</v>
      </c>
      <c r="AO44" t="s">
        <v>114</v>
      </c>
      <c r="AP44" t="s">
        <v>130</v>
      </c>
      <c r="AQ44" t="s">
        <v>129</v>
      </c>
      <c r="AR44" t="s">
        <v>232</v>
      </c>
      <c r="AS44" t="s">
        <v>172</v>
      </c>
      <c r="AT44" t="s">
        <v>337</v>
      </c>
      <c r="AU44" t="s">
        <v>338</v>
      </c>
      <c r="AV44" t="s">
        <v>339</v>
      </c>
      <c r="AW44" t="s">
        <v>257</v>
      </c>
      <c r="AX44" t="s">
        <v>340</v>
      </c>
      <c r="AY44" t="s">
        <v>117</v>
      </c>
      <c r="BA44" t="s">
        <v>117</v>
      </c>
      <c r="BH44" t="s">
        <v>117</v>
      </c>
      <c r="BJ44" t="s">
        <v>140</v>
      </c>
      <c r="BO44" t="s">
        <v>117</v>
      </c>
      <c r="BP44" t="s">
        <v>118</v>
      </c>
      <c r="BQ44" t="s">
        <v>119</v>
      </c>
      <c r="BR44" t="s">
        <v>112</v>
      </c>
      <c r="BS44" t="s">
        <v>112</v>
      </c>
      <c r="BT44" t="s">
        <v>112</v>
      </c>
      <c r="BU44" t="s">
        <v>112</v>
      </c>
      <c r="BV44" t="s">
        <v>137</v>
      </c>
      <c r="BW44" t="s">
        <v>341</v>
      </c>
      <c r="BX44" t="s">
        <v>152</v>
      </c>
      <c r="BY44" t="s">
        <v>123</v>
      </c>
      <c r="BZ44" t="s">
        <v>113</v>
      </c>
      <c r="CA44" t="s">
        <v>113</v>
      </c>
      <c r="CB44" t="s">
        <v>113</v>
      </c>
      <c r="CC44" t="s">
        <v>249</v>
      </c>
      <c r="CD44" t="s">
        <v>118</v>
      </c>
      <c r="CE44" t="s">
        <v>342</v>
      </c>
      <c r="CF44" t="s">
        <v>343</v>
      </c>
      <c r="CG44" t="s">
        <v>143</v>
      </c>
      <c r="CH44" t="s">
        <v>126</v>
      </c>
      <c r="CI44" t="s">
        <v>145</v>
      </c>
      <c r="CJ44">
        <v>3</v>
      </c>
      <c r="CK44" t="s">
        <v>344</v>
      </c>
      <c r="CL44" s="1">
        <v>45701.963888888888</v>
      </c>
      <c r="CM44">
        <v>0</v>
      </c>
      <c r="CN44" t="s">
        <v>128</v>
      </c>
      <c r="CU44" t="b">
        <v>1</v>
      </c>
    </row>
    <row r="45" spans="1:99" x14ac:dyDescent="0.25">
      <c r="CL45" s="1">
        <v>45701.972222222219</v>
      </c>
      <c r="CM45">
        <v>0</v>
      </c>
      <c r="CN45" t="s">
        <v>128</v>
      </c>
      <c r="CU45" t="b">
        <v>0</v>
      </c>
    </row>
    <row r="46" spans="1:99" x14ac:dyDescent="0.25">
      <c r="A46" t="s">
        <v>114</v>
      </c>
      <c r="B46" t="s">
        <v>115</v>
      </c>
      <c r="C46" t="s">
        <v>114</v>
      </c>
      <c r="D46" t="s">
        <v>114</v>
      </c>
      <c r="E46" t="s">
        <v>116</v>
      </c>
      <c r="F46" t="s">
        <v>115</v>
      </c>
      <c r="G46" t="s">
        <v>114</v>
      </c>
      <c r="H46" t="s">
        <v>115</v>
      </c>
      <c r="I46" t="s">
        <v>115</v>
      </c>
      <c r="J46" t="s">
        <v>116</v>
      </c>
      <c r="K46" t="s">
        <v>116</v>
      </c>
      <c r="L46" t="s">
        <v>115</v>
      </c>
      <c r="M46" t="s">
        <v>116</v>
      </c>
      <c r="N46" t="s">
        <v>116</v>
      </c>
      <c r="O46" t="s">
        <v>116</v>
      </c>
      <c r="P46" t="s">
        <v>115</v>
      </c>
      <c r="Q46" t="s">
        <v>115</v>
      </c>
      <c r="R46" t="s">
        <v>114</v>
      </c>
      <c r="S46" t="s">
        <v>116</v>
      </c>
      <c r="T46" t="s">
        <v>116</v>
      </c>
      <c r="U46" t="s">
        <v>116</v>
      </c>
      <c r="V46" t="s">
        <v>116</v>
      </c>
      <c r="W46" t="s">
        <v>116</v>
      </c>
      <c r="X46" t="s">
        <v>116</v>
      </c>
      <c r="Y46" t="s">
        <v>116</v>
      </c>
      <c r="Z46" t="s">
        <v>116</v>
      </c>
      <c r="AA46" t="s">
        <v>116</v>
      </c>
      <c r="AB46" t="s">
        <v>116</v>
      </c>
      <c r="AC46" t="s">
        <v>116</v>
      </c>
      <c r="AD46" t="s">
        <v>116</v>
      </c>
      <c r="AE46" t="s">
        <v>116</v>
      </c>
      <c r="AF46" t="s">
        <v>116</v>
      </c>
      <c r="AG46" t="s">
        <v>116</v>
      </c>
      <c r="AH46" t="s">
        <v>115</v>
      </c>
      <c r="AI46" t="s">
        <v>114</v>
      </c>
      <c r="AJ46" t="s">
        <v>114</v>
      </c>
      <c r="AK46" t="s">
        <v>116</v>
      </c>
      <c r="AL46" t="s">
        <v>114</v>
      </c>
      <c r="AM46" t="s">
        <v>114</v>
      </c>
      <c r="AN46" t="s">
        <v>115</v>
      </c>
      <c r="AO46" t="s">
        <v>112</v>
      </c>
      <c r="AP46" t="s">
        <v>130</v>
      </c>
      <c r="AQ46" t="s">
        <v>345</v>
      </c>
      <c r="AS46" t="s">
        <v>346</v>
      </c>
      <c r="AT46" t="s">
        <v>192</v>
      </c>
      <c r="AU46" t="s">
        <v>347</v>
      </c>
      <c r="AV46" t="s">
        <v>348</v>
      </c>
      <c r="AW46" t="s">
        <v>258</v>
      </c>
      <c r="AX46" t="s">
        <v>262</v>
      </c>
      <c r="BB46" t="s">
        <v>117</v>
      </c>
      <c r="BC46" t="s">
        <v>117</v>
      </c>
      <c r="BD46" t="s">
        <v>117</v>
      </c>
      <c r="BJ46" t="s">
        <v>118</v>
      </c>
      <c r="BO46" t="s">
        <v>117</v>
      </c>
      <c r="BP46" t="s">
        <v>118</v>
      </c>
      <c r="BQ46" t="s">
        <v>119</v>
      </c>
      <c r="BR46" t="s">
        <v>116</v>
      </c>
      <c r="BS46" t="s">
        <v>116</v>
      </c>
      <c r="BT46" t="s">
        <v>115</v>
      </c>
      <c r="BU46" t="s">
        <v>116</v>
      </c>
      <c r="BV46" t="s">
        <v>120</v>
      </c>
      <c r="BW46" t="s">
        <v>349</v>
      </c>
      <c r="BX46" t="s">
        <v>152</v>
      </c>
      <c r="BY46" t="s">
        <v>200</v>
      </c>
      <c r="BZ46" t="s">
        <v>116</v>
      </c>
      <c r="CA46" t="s">
        <v>116</v>
      </c>
      <c r="CB46" t="s">
        <v>116</v>
      </c>
      <c r="CC46" t="s">
        <v>124</v>
      </c>
      <c r="CD46" t="s">
        <v>140</v>
      </c>
      <c r="CE46" t="s">
        <v>189</v>
      </c>
      <c r="CF46" t="s">
        <v>350</v>
      </c>
      <c r="CG46" t="s">
        <v>201</v>
      </c>
      <c r="CH46" t="s">
        <v>126</v>
      </c>
      <c r="CI46" t="s">
        <v>156</v>
      </c>
      <c r="CJ46">
        <v>3</v>
      </c>
      <c r="CK46" t="s">
        <v>351</v>
      </c>
      <c r="CL46" s="1">
        <v>45701.974305555559</v>
      </c>
      <c r="CM46">
        <v>0</v>
      </c>
      <c r="CN46" t="s">
        <v>128</v>
      </c>
      <c r="CU46" t="b">
        <v>1</v>
      </c>
    </row>
    <row r="47" spans="1:99" x14ac:dyDescent="0.25">
      <c r="A47" t="s">
        <v>114</v>
      </c>
      <c r="B47" t="s">
        <v>114</v>
      </c>
      <c r="C47" t="s">
        <v>113</v>
      </c>
      <c r="D47" t="s">
        <v>113</v>
      </c>
      <c r="E47" t="s">
        <v>116</v>
      </c>
      <c r="F47" t="s">
        <v>113</v>
      </c>
      <c r="G47" t="s">
        <v>113</v>
      </c>
      <c r="H47" t="s">
        <v>113</v>
      </c>
      <c r="I47" t="s">
        <v>115</v>
      </c>
      <c r="J47" t="s">
        <v>114</v>
      </c>
      <c r="K47" t="s">
        <v>114</v>
      </c>
      <c r="L47" t="s">
        <v>114</v>
      </c>
      <c r="M47" t="s">
        <v>115</v>
      </c>
      <c r="N47" t="s">
        <v>114</v>
      </c>
      <c r="O47" t="s">
        <v>113</v>
      </c>
      <c r="P47" t="s">
        <v>114</v>
      </c>
      <c r="Q47" t="s">
        <v>114</v>
      </c>
      <c r="R47" t="s">
        <v>114</v>
      </c>
      <c r="S47" t="s">
        <v>114</v>
      </c>
      <c r="T47" t="s">
        <v>115</v>
      </c>
      <c r="U47" t="s">
        <v>114</v>
      </c>
      <c r="V47" t="s">
        <v>114</v>
      </c>
      <c r="W47" t="s">
        <v>114</v>
      </c>
      <c r="X47" t="s">
        <v>114</v>
      </c>
      <c r="Y47" t="s">
        <v>114</v>
      </c>
      <c r="Z47" t="s">
        <v>115</v>
      </c>
      <c r="AA47" t="s">
        <v>114</v>
      </c>
      <c r="AB47" t="s">
        <v>114</v>
      </c>
      <c r="AC47" t="s">
        <v>115</v>
      </c>
      <c r="AD47" t="s">
        <v>115</v>
      </c>
      <c r="AE47" t="s">
        <v>115</v>
      </c>
      <c r="AF47" t="s">
        <v>115</v>
      </c>
      <c r="AG47" t="s">
        <v>115</v>
      </c>
      <c r="AH47" t="s">
        <v>114</v>
      </c>
      <c r="AI47" t="s">
        <v>114</v>
      </c>
      <c r="AJ47" t="s">
        <v>115</v>
      </c>
      <c r="AK47" t="s">
        <v>114</v>
      </c>
      <c r="AL47" t="s">
        <v>114</v>
      </c>
      <c r="AM47" t="s">
        <v>114</v>
      </c>
      <c r="AN47" t="s">
        <v>114</v>
      </c>
      <c r="AO47" t="s">
        <v>114</v>
      </c>
      <c r="AP47" t="s">
        <v>277</v>
      </c>
      <c r="AQ47" t="s">
        <v>129</v>
      </c>
      <c r="AR47" t="s">
        <v>203</v>
      </c>
      <c r="AS47" t="s">
        <v>352</v>
      </c>
      <c r="AT47" t="s">
        <v>353</v>
      </c>
      <c r="AU47" t="s">
        <v>354</v>
      </c>
      <c r="AV47" t="s">
        <v>348</v>
      </c>
      <c r="AW47" t="s">
        <v>355</v>
      </c>
      <c r="AZ47" t="s">
        <v>117</v>
      </c>
      <c r="BC47" t="s">
        <v>117</v>
      </c>
      <c r="BH47" t="s">
        <v>117</v>
      </c>
      <c r="BJ47" t="s">
        <v>140</v>
      </c>
      <c r="BK47" t="s">
        <v>117</v>
      </c>
      <c r="BL47" t="s">
        <v>117</v>
      </c>
      <c r="BP47" t="s">
        <v>118</v>
      </c>
      <c r="BQ47" t="s">
        <v>119</v>
      </c>
      <c r="BR47" t="s">
        <v>115</v>
      </c>
      <c r="BU47" t="s">
        <v>116</v>
      </c>
      <c r="BV47" t="s">
        <v>120</v>
      </c>
      <c r="BW47" t="s">
        <v>356</v>
      </c>
      <c r="BX47" t="s">
        <v>152</v>
      </c>
      <c r="BY47" t="s">
        <v>123</v>
      </c>
      <c r="BZ47" t="s">
        <v>115</v>
      </c>
      <c r="CA47" t="s">
        <v>113</v>
      </c>
      <c r="CB47" t="s">
        <v>113</v>
      </c>
      <c r="CC47" t="s">
        <v>124</v>
      </c>
      <c r="CD47" t="s">
        <v>140</v>
      </c>
      <c r="CE47" t="s">
        <v>302</v>
      </c>
      <c r="CF47" t="s">
        <v>357</v>
      </c>
      <c r="CG47" t="s">
        <v>208</v>
      </c>
      <c r="CH47" t="s">
        <v>214</v>
      </c>
      <c r="CI47" t="s">
        <v>210</v>
      </c>
      <c r="CJ47">
        <v>2</v>
      </c>
      <c r="CK47" t="s">
        <v>358</v>
      </c>
      <c r="CL47" s="1">
        <v>45701.975694444445</v>
      </c>
      <c r="CM47">
        <v>0</v>
      </c>
      <c r="CN47" t="s">
        <v>128</v>
      </c>
      <c r="CU47" t="b">
        <v>1</v>
      </c>
    </row>
    <row r="48" spans="1:99" x14ac:dyDescent="0.25">
      <c r="CL48" s="1">
        <v>45701.981944444444</v>
      </c>
      <c r="CM48">
        <v>0</v>
      </c>
      <c r="CN48" t="s">
        <v>128</v>
      </c>
      <c r="CU48" t="b">
        <v>0</v>
      </c>
    </row>
    <row r="49" spans="1:99" x14ac:dyDescent="0.25">
      <c r="A49" t="s">
        <v>113</v>
      </c>
      <c r="B49" t="s">
        <v>114</v>
      </c>
      <c r="C49" t="s">
        <v>113</v>
      </c>
      <c r="D49" t="s">
        <v>115</v>
      </c>
      <c r="E49" t="s">
        <v>116</v>
      </c>
      <c r="F49" t="s">
        <v>113</v>
      </c>
      <c r="G49" t="s">
        <v>113</v>
      </c>
      <c r="H49" t="s">
        <v>113</v>
      </c>
      <c r="I49" t="s">
        <v>113</v>
      </c>
      <c r="J49" t="s">
        <v>112</v>
      </c>
      <c r="K49" t="s">
        <v>112</v>
      </c>
      <c r="L49" t="s">
        <v>112</v>
      </c>
      <c r="M49" t="s">
        <v>112</v>
      </c>
      <c r="N49" t="s">
        <v>112</v>
      </c>
      <c r="O49" t="s">
        <v>112</v>
      </c>
      <c r="P49" t="s">
        <v>114</v>
      </c>
      <c r="Q49" t="s">
        <v>113</v>
      </c>
      <c r="R49" t="s">
        <v>113</v>
      </c>
      <c r="S49" t="s">
        <v>114</v>
      </c>
      <c r="T49" t="s">
        <v>114</v>
      </c>
      <c r="U49" t="s">
        <v>115</v>
      </c>
      <c r="V49" t="s">
        <v>114</v>
      </c>
      <c r="W49" t="s">
        <v>114</v>
      </c>
      <c r="X49" t="s">
        <v>114</v>
      </c>
      <c r="Y49" t="s">
        <v>112</v>
      </c>
      <c r="Z49" t="s">
        <v>112</v>
      </c>
      <c r="AA49" t="s">
        <v>112</v>
      </c>
      <c r="AB49" t="s">
        <v>112</v>
      </c>
      <c r="AC49" t="s">
        <v>112</v>
      </c>
      <c r="AD49" t="s">
        <v>112</v>
      </c>
      <c r="AE49" t="s">
        <v>112</v>
      </c>
      <c r="AF49" t="s">
        <v>112</v>
      </c>
      <c r="AG49" t="s">
        <v>112</v>
      </c>
      <c r="AH49" t="s">
        <v>112</v>
      </c>
      <c r="AI49" t="s">
        <v>112</v>
      </c>
      <c r="AJ49" t="s">
        <v>112</v>
      </c>
      <c r="AK49" t="s">
        <v>112</v>
      </c>
      <c r="AL49" t="s">
        <v>112</v>
      </c>
      <c r="AM49" t="s">
        <v>112</v>
      </c>
      <c r="AN49" t="s">
        <v>112</v>
      </c>
      <c r="AO49" t="s">
        <v>112</v>
      </c>
      <c r="AS49" t="s">
        <v>348</v>
      </c>
      <c r="AV49" t="s">
        <v>359</v>
      </c>
      <c r="BJ49" t="s">
        <v>140</v>
      </c>
      <c r="BO49" t="s">
        <v>117</v>
      </c>
      <c r="BP49" t="s">
        <v>118</v>
      </c>
      <c r="BR49" t="s">
        <v>112</v>
      </c>
      <c r="BS49" t="s">
        <v>112</v>
      </c>
      <c r="BT49" t="s">
        <v>112</v>
      </c>
      <c r="BU49" t="s">
        <v>112</v>
      </c>
      <c r="BV49" t="s">
        <v>120</v>
      </c>
      <c r="BX49" t="s">
        <v>152</v>
      </c>
      <c r="BY49" t="s">
        <v>123</v>
      </c>
      <c r="BZ49" t="s">
        <v>113</v>
      </c>
      <c r="CA49" t="s">
        <v>113</v>
      </c>
      <c r="CB49" t="s">
        <v>113</v>
      </c>
      <c r="CD49" t="s">
        <v>140</v>
      </c>
      <c r="CE49" t="s">
        <v>360</v>
      </c>
      <c r="CF49" t="s">
        <v>361</v>
      </c>
      <c r="CG49" t="s">
        <v>143</v>
      </c>
      <c r="CH49" t="s">
        <v>126</v>
      </c>
      <c r="CI49" t="s">
        <v>145</v>
      </c>
      <c r="CJ49">
        <v>5</v>
      </c>
      <c r="CL49" s="1">
        <v>45701.991666666669</v>
      </c>
      <c r="CM49">
        <v>0</v>
      </c>
      <c r="CN49" t="s">
        <v>128</v>
      </c>
      <c r="CU49" t="b">
        <v>1</v>
      </c>
    </row>
    <row r="50" spans="1:99" x14ac:dyDescent="0.25">
      <c r="CL50" s="1">
        <v>45702.013194444444</v>
      </c>
      <c r="CM50">
        <v>0</v>
      </c>
      <c r="CN50" t="s">
        <v>128</v>
      </c>
      <c r="CU50" t="b">
        <v>1</v>
      </c>
    </row>
    <row r="51" spans="1:99" x14ac:dyDescent="0.25">
      <c r="A51" t="s">
        <v>114</v>
      </c>
      <c r="B51" t="s">
        <v>114</v>
      </c>
      <c r="C51" t="s">
        <v>114</v>
      </c>
      <c r="D51" t="s">
        <v>113</v>
      </c>
      <c r="E51" t="s">
        <v>116</v>
      </c>
      <c r="F51" t="s">
        <v>112</v>
      </c>
      <c r="G51" t="s">
        <v>114</v>
      </c>
      <c r="H51" t="s">
        <v>112</v>
      </c>
      <c r="I51" t="s">
        <v>112</v>
      </c>
      <c r="J51" t="s">
        <v>114</v>
      </c>
      <c r="K51" t="s">
        <v>115</v>
      </c>
      <c r="L51" t="s">
        <v>115</v>
      </c>
      <c r="M51" t="s">
        <v>116</v>
      </c>
      <c r="N51" t="s">
        <v>116</v>
      </c>
      <c r="O51" t="s">
        <v>112</v>
      </c>
      <c r="P51" t="s">
        <v>114</v>
      </c>
      <c r="Q51" t="s">
        <v>114</v>
      </c>
      <c r="R51" t="s">
        <v>116</v>
      </c>
      <c r="S51" t="s">
        <v>115</v>
      </c>
      <c r="T51" t="s">
        <v>115</v>
      </c>
      <c r="U51" t="s">
        <v>115</v>
      </c>
      <c r="V51" t="s">
        <v>114</v>
      </c>
      <c r="W51" t="s">
        <v>115</v>
      </c>
      <c r="X51" t="s">
        <v>115</v>
      </c>
      <c r="Y51" t="s">
        <v>115</v>
      </c>
      <c r="Z51" t="s">
        <v>112</v>
      </c>
      <c r="AA51" t="s">
        <v>112</v>
      </c>
      <c r="AB51" t="s">
        <v>116</v>
      </c>
      <c r="AC51" t="s">
        <v>116</v>
      </c>
      <c r="AD51" t="s">
        <v>112</v>
      </c>
      <c r="AE51" t="s">
        <v>112</v>
      </c>
      <c r="AF51" t="s">
        <v>112</v>
      </c>
      <c r="AH51" t="s">
        <v>115</v>
      </c>
      <c r="AI51" t="s">
        <v>115</v>
      </c>
      <c r="AJ51" t="s">
        <v>115</v>
      </c>
      <c r="AK51" t="s">
        <v>116</v>
      </c>
      <c r="AL51" t="s">
        <v>114</v>
      </c>
      <c r="AM51" t="s">
        <v>114</v>
      </c>
      <c r="AN51" t="s">
        <v>116</v>
      </c>
      <c r="AO51" t="s">
        <v>114</v>
      </c>
      <c r="AP51" t="s">
        <v>130</v>
      </c>
      <c r="AQ51" t="s">
        <v>177</v>
      </c>
      <c r="AR51" t="s">
        <v>129</v>
      </c>
      <c r="AS51" t="s">
        <v>362</v>
      </c>
      <c r="AT51" t="s">
        <v>204</v>
      </c>
      <c r="BG51" t="s">
        <v>117</v>
      </c>
      <c r="BI51" t="s">
        <v>363</v>
      </c>
      <c r="BJ51" t="s">
        <v>140</v>
      </c>
      <c r="BO51" t="s">
        <v>117</v>
      </c>
      <c r="BP51" t="s">
        <v>118</v>
      </c>
      <c r="BQ51" t="s">
        <v>119</v>
      </c>
      <c r="BR51" t="s">
        <v>116</v>
      </c>
      <c r="BS51" t="s">
        <v>116</v>
      </c>
      <c r="BT51" t="s">
        <v>116</v>
      </c>
      <c r="BU51" t="s">
        <v>116</v>
      </c>
      <c r="BV51" t="s">
        <v>120</v>
      </c>
      <c r="BW51" t="s">
        <v>364</v>
      </c>
      <c r="BX51" t="s">
        <v>152</v>
      </c>
      <c r="BY51" t="s">
        <v>123</v>
      </c>
      <c r="BZ51" t="s">
        <v>113</v>
      </c>
      <c r="CA51" t="s">
        <v>113</v>
      </c>
      <c r="CB51" t="s">
        <v>113</v>
      </c>
      <c r="CC51" t="s">
        <v>213</v>
      </c>
      <c r="CD51" t="s">
        <v>118</v>
      </c>
      <c r="CE51" t="s">
        <v>365</v>
      </c>
      <c r="CG51" t="s">
        <v>125</v>
      </c>
      <c r="CH51" t="s">
        <v>155</v>
      </c>
      <c r="CI51" t="s">
        <v>145</v>
      </c>
      <c r="CJ51">
        <v>1</v>
      </c>
      <c r="CL51" s="1">
        <v>45702.017361111109</v>
      </c>
      <c r="CM51">
        <v>0</v>
      </c>
      <c r="CN51" t="s">
        <v>128</v>
      </c>
      <c r="CU51" t="b">
        <v>1</v>
      </c>
    </row>
    <row r="52" spans="1:99" x14ac:dyDescent="0.25">
      <c r="A52" t="s">
        <v>114</v>
      </c>
      <c r="B52" t="s">
        <v>114</v>
      </c>
      <c r="C52" t="s">
        <v>113</v>
      </c>
      <c r="D52" t="s">
        <v>114</v>
      </c>
      <c r="E52" t="s">
        <v>116</v>
      </c>
      <c r="F52" t="s">
        <v>112</v>
      </c>
      <c r="G52" t="s">
        <v>114</v>
      </c>
      <c r="H52" t="s">
        <v>112</v>
      </c>
      <c r="I52" t="s">
        <v>116</v>
      </c>
      <c r="J52" t="s">
        <v>114</v>
      </c>
      <c r="K52" t="s">
        <v>115</v>
      </c>
      <c r="L52" t="s">
        <v>114</v>
      </c>
      <c r="M52" t="s">
        <v>112</v>
      </c>
      <c r="N52" t="s">
        <v>114</v>
      </c>
      <c r="O52" t="s">
        <v>115</v>
      </c>
      <c r="P52" t="s">
        <v>114</v>
      </c>
      <c r="Q52" t="s">
        <v>115</v>
      </c>
      <c r="R52" t="s">
        <v>114</v>
      </c>
      <c r="S52" t="s">
        <v>115</v>
      </c>
      <c r="T52" t="s">
        <v>114</v>
      </c>
      <c r="U52" t="s">
        <v>115</v>
      </c>
      <c r="V52" t="s">
        <v>114</v>
      </c>
      <c r="W52" t="s">
        <v>114</v>
      </c>
      <c r="X52" t="s">
        <v>112</v>
      </c>
      <c r="Y52" t="s">
        <v>115</v>
      </c>
      <c r="Z52" t="s">
        <v>115</v>
      </c>
      <c r="AA52" t="s">
        <v>114</v>
      </c>
      <c r="AB52" t="s">
        <v>112</v>
      </c>
      <c r="AC52" t="s">
        <v>112</v>
      </c>
      <c r="AD52" t="s">
        <v>112</v>
      </c>
      <c r="AE52" t="s">
        <v>114</v>
      </c>
      <c r="AF52" t="s">
        <v>112</v>
      </c>
      <c r="AG52" t="s">
        <v>112</v>
      </c>
      <c r="AH52" t="s">
        <v>114</v>
      </c>
      <c r="AI52" t="s">
        <v>113</v>
      </c>
      <c r="AJ52" t="s">
        <v>115</v>
      </c>
      <c r="AK52" t="s">
        <v>115</v>
      </c>
      <c r="AL52" t="s">
        <v>114</v>
      </c>
      <c r="AM52" t="s">
        <v>114</v>
      </c>
      <c r="AN52" t="s">
        <v>114</v>
      </c>
      <c r="AO52" t="s">
        <v>114</v>
      </c>
      <c r="AP52" t="s">
        <v>328</v>
      </c>
      <c r="AQ52" t="s">
        <v>221</v>
      </c>
      <c r="AR52" t="s">
        <v>129</v>
      </c>
      <c r="AS52" t="s">
        <v>352</v>
      </c>
      <c r="AT52" t="s">
        <v>366</v>
      </c>
      <c r="AU52" t="s">
        <v>367</v>
      </c>
      <c r="AV52" t="s">
        <v>197</v>
      </c>
      <c r="AW52" t="s">
        <v>368</v>
      </c>
      <c r="AX52" t="s">
        <v>369</v>
      </c>
      <c r="BA52" t="s">
        <v>117</v>
      </c>
      <c r="BC52" t="s">
        <v>117</v>
      </c>
      <c r="BH52" t="s">
        <v>117</v>
      </c>
      <c r="BJ52" t="s">
        <v>140</v>
      </c>
      <c r="BO52" t="s">
        <v>117</v>
      </c>
      <c r="BP52" t="s">
        <v>118</v>
      </c>
      <c r="BQ52" t="s">
        <v>119</v>
      </c>
      <c r="BR52" t="s">
        <v>112</v>
      </c>
      <c r="BS52" t="s">
        <v>112</v>
      </c>
      <c r="BT52" t="s">
        <v>112</v>
      </c>
      <c r="BU52" t="s">
        <v>112</v>
      </c>
      <c r="BV52" t="s">
        <v>193</v>
      </c>
      <c r="BW52" t="s">
        <v>164</v>
      </c>
      <c r="BX52" t="s">
        <v>152</v>
      </c>
      <c r="BY52" t="s">
        <v>139</v>
      </c>
      <c r="BZ52" t="s">
        <v>114</v>
      </c>
      <c r="CA52" t="s">
        <v>114</v>
      </c>
      <c r="CB52" t="s">
        <v>114</v>
      </c>
      <c r="CC52" t="s">
        <v>124</v>
      </c>
      <c r="CD52" t="s">
        <v>140</v>
      </c>
      <c r="CE52" t="s">
        <v>370</v>
      </c>
      <c r="CF52" t="s">
        <v>290</v>
      </c>
      <c r="CG52" t="s">
        <v>208</v>
      </c>
      <c r="CH52" t="s">
        <v>126</v>
      </c>
      <c r="CI52" t="s">
        <v>210</v>
      </c>
      <c r="CJ52">
        <v>2</v>
      </c>
      <c r="CK52" t="s">
        <v>371</v>
      </c>
      <c r="CL52" s="1">
        <v>45702.018055555556</v>
      </c>
      <c r="CM52">
        <v>0</v>
      </c>
      <c r="CN52" t="s">
        <v>128</v>
      </c>
      <c r="CU52" t="b">
        <v>1</v>
      </c>
    </row>
    <row r="53" spans="1:99" x14ac:dyDescent="0.25">
      <c r="A53" t="s">
        <v>114</v>
      </c>
      <c r="B53" t="s">
        <v>114</v>
      </c>
      <c r="C53" t="s">
        <v>113</v>
      </c>
      <c r="D53" t="s">
        <v>114</v>
      </c>
      <c r="E53" t="s">
        <v>116</v>
      </c>
      <c r="F53" t="s">
        <v>113</v>
      </c>
      <c r="G53" t="s">
        <v>113</v>
      </c>
      <c r="H53" t="s">
        <v>113</v>
      </c>
      <c r="I53" t="s">
        <v>114</v>
      </c>
      <c r="J53" t="s">
        <v>114</v>
      </c>
      <c r="K53" t="s">
        <v>114</v>
      </c>
      <c r="L53" t="s">
        <v>114</v>
      </c>
      <c r="M53" t="s">
        <v>115</v>
      </c>
      <c r="N53" t="s">
        <v>115</v>
      </c>
      <c r="O53" t="s">
        <v>115</v>
      </c>
      <c r="P53" t="s">
        <v>114</v>
      </c>
      <c r="Q53" t="s">
        <v>115</v>
      </c>
      <c r="R53" t="s">
        <v>115</v>
      </c>
      <c r="S53" t="s">
        <v>116</v>
      </c>
      <c r="T53" t="s">
        <v>114</v>
      </c>
      <c r="U53" t="s">
        <v>116</v>
      </c>
      <c r="V53" t="s">
        <v>114</v>
      </c>
      <c r="W53" t="s">
        <v>115</v>
      </c>
      <c r="X53" t="s">
        <v>114</v>
      </c>
      <c r="Y53" t="s">
        <v>116</v>
      </c>
      <c r="Z53" t="s">
        <v>116</v>
      </c>
      <c r="AA53" t="s">
        <v>114</v>
      </c>
      <c r="AB53" t="s">
        <v>116</v>
      </c>
      <c r="AC53" t="s">
        <v>116</v>
      </c>
      <c r="AD53" t="s">
        <v>116</v>
      </c>
      <c r="AE53" t="s">
        <v>114</v>
      </c>
      <c r="AF53" t="s">
        <v>115</v>
      </c>
      <c r="AG53" t="s">
        <v>115</v>
      </c>
      <c r="AH53" t="s">
        <v>115</v>
      </c>
      <c r="AI53" t="s">
        <v>112</v>
      </c>
      <c r="AJ53" t="s">
        <v>115</v>
      </c>
      <c r="AK53" t="s">
        <v>115</v>
      </c>
      <c r="AL53" t="s">
        <v>114</v>
      </c>
      <c r="AM53" t="s">
        <v>116</v>
      </c>
      <c r="AN53" t="s">
        <v>116</v>
      </c>
      <c r="AO53" t="s">
        <v>114</v>
      </c>
      <c r="AP53" t="s">
        <v>304</v>
      </c>
      <c r="AQ53" t="s">
        <v>372</v>
      </c>
      <c r="AR53" t="s">
        <v>373</v>
      </c>
      <c r="AS53" t="s">
        <v>304</v>
      </c>
      <c r="AT53" t="s">
        <v>372</v>
      </c>
      <c r="AU53" t="s">
        <v>373</v>
      </c>
      <c r="AV53" t="s">
        <v>374</v>
      </c>
      <c r="AW53" t="s">
        <v>374</v>
      </c>
      <c r="AX53" t="s">
        <v>374</v>
      </c>
      <c r="AY53" t="s">
        <v>117</v>
      </c>
      <c r="BC53" t="s">
        <v>117</v>
      </c>
      <c r="BH53" t="s">
        <v>117</v>
      </c>
      <c r="BJ53" t="s">
        <v>118</v>
      </c>
      <c r="BM53" t="s">
        <v>117</v>
      </c>
      <c r="BP53" t="s">
        <v>140</v>
      </c>
      <c r="BQ53" t="s">
        <v>180</v>
      </c>
      <c r="BR53" t="s">
        <v>116</v>
      </c>
      <c r="BS53" t="s">
        <v>116</v>
      </c>
      <c r="BT53" t="s">
        <v>116</v>
      </c>
      <c r="BU53" t="s">
        <v>116</v>
      </c>
      <c r="BV53" t="s">
        <v>120</v>
      </c>
      <c r="BW53" t="s">
        <v>373</v>
      </c>
      <c r="BX53" t="s">
        <v>152</v>
      </c>
      <c r="BY53" t="s">
        <v>375</v>
      </c>
      <c r="BZ53" t="s">
        <v>113</v>
      </c>
      <c r="CA53" t="s">
        <v>113</v>
      </c>
      <c r="CB53" t="s">
        <v>113</v>
      </c>
      <c r="CC53" t="s">
        <v>213</v>
      </c>
      <c r="CD53" t="s">
        <v>118</v>
      </c>
      <c r="CE53" t="s">
        <v>376</v>
      </c>
      <c r="CF53" t="s">
        <v>377</v>
      </c>
      <c r="CG53" t="s">
        <v>208</v>
      </c>
      <c r="CH53" t="s">
        <v>126</v>
      </c>
      <c r="CI53" t="s">
        <v>156</v>
      </c>
      <c r="CJ53">
        <v>2</v>
      </c>
      <c r="CL53" s="1">
        <v>45702.025000000001</v>
      </c>
      <c r="CM53">
        <v>0</v>
      </c>
      <c r="CN53" t="s">
        <v>128</v>
      </c>
      <c r="CU53" t="b">
        <v>1</v>
      </c>
    </row>
    <row r="54" spans="1:99" x14ac:dyDescent="0.25">
      <c r="A54" t="s">
        <v>114</v>
      </c>
      <c r="B54" t="s">
        <v>114</v>
      </c>
      <c r="C54" t="s">
        <v>113</v>
      </c>
      <c r="D54" t="s">
        <v>113</v>
      </c>
      <c r="E54" t="s">
        <v>115</v>
      </c>
      <c r="F54" t="s">
        <v>114</v>
      </c>
      <c r="G54" t="s">
        <v>114</v>
      </c>
      <c r="H54" t="s">
        <v>113</v>
      </c>
      <c r="I54" t="s">
        <v>115</v>
      </c>
      <c r="J54" t="s">
        <v>114</v>
      </c>
      <c r="K54" t="s">
        <v>115</v>
      </c>
      <c r="L54" t="s">
        <v>114</v>
      </c>
      <c r="M54" t="s">
        <v>115</v>
      </c>
      <c r="N54" t="s">
        <v>115</v>
      </c>
      <c r="O54" t="s">
        <v>115</v>
      </c>
      <c r="P54" t="s">
        <v>114</v>
      </c>
      <c r="Q54" t="s">
        <v>114</v>
      </c>
      <c r="R54" t="s">
        <v>115</v>
      </c>
      <c r="S54" t="s">
        <v>115</v>
      </c>
      <c r="T54" t="s">
        <v>115</v>
      </c>
      <c r="U54" t="s">
        <v>115</v>
      </c>
      <c r="V54" t="s">
        <v>114</v>
      </c>
      <c r="W54" t="s">
        <v>114</v>
      </c>
      <c r="X54" t="s">
        <v>114</v>
      </c>
      <c r="Y54" t="s">
        <v>114</v>
      </c>
      <c r="Z54" t="s">
        <v>114</v>
      </c>
      <c r="AA54" t="s">
        <v>114</v>
      </c>
      <c r="AB54" t="s">
        <v>114</v>
      </c>
      <c r="AC54" t="s">
        <v>115</v>
      </c>
      <c r="AD54" t="s">
        <v>112</v>
      </c>
      <c r="AE54" t="s">
        <v>115</v>
      </c>
      <c r="AF54" t="s">
        <v>112</v>
      </c>
      <c r="AG54" t="s">
        <v>112</v>
      </c>
      <c r="AH54" t="s">
        <v>114</v>
      </c>
      <c r="AI54" t="s">
        <v>114</v>
      </c>
      <c r="AJ54" t="s">
        <v>115</v>
      </c>
      <c r="AK54" t="s">
        <v>114</v>
      </c>
      <c r="AL54" t="s">
        <v>114</v>
      </c>
      <c r="AM54" t="s">
        <v>115</v>
      </c>
      <c r="AN54" t="s">
        <v>115</v>
      </c>
      <c r="AO54" t="s">
        <v>114</v>
      </c>
      <c r="AP54" t="s">
        <v>215</v>
      </c>
      <c r="AQ54" t="s">
        <v>378</v>
      </c>
      <c r="AR54" t="s">
        <v>129</v>
      </c>
      <c r="AS54" t="s">
        <v>132</v>
      </c>
      <c r="AT54" t="s">
        <v>379</v>
      </c>
      <c r="AU54" t="s">
        <v>380</v>
      </c>
      <c r="AV54" t="s">
        <v>135</v>
      </c>
      <c r="AW54" t="s">
        <v>381</v>
      </c>
      <c r="AX54" t="s">
        <v>382</v>
      </c>
      <c r="BA54" t="s">
        <v>117</v>
      </c>
      <c r="BD54" t="s">
        <v>117</v>
      </c>
      <c r="BH54" t="s">
        <v>117</v>
      </c>
      <c r="BJ54" t="s">
        <v>118</v>
      </c>
      <c r="BN54" t="s">
        <v>117</v>
      </c>
      <c r="BP54" t="s">
        <v>118</v>
      </c>
      <c r="BQ54" t="s">
        <v>119</v>
      </c>
      <c r="BR54" t="s">
        <v>112</v>
      </c>
      <c r="BS54" t="s">
        <v>112</v>
      </c>
      <c r="BT54" t="s">
        <v>112</v>
      </c>
      <c r="BU54" t="s">
        <v>115</v>
      </c>
      <c r="BV54" t="s">
        <v>120</v>
      </c>
      <c r="BW54" t="s">
        <v>383</v>
      </c>
      <c r="BX54" t="s">
        <v>152</v>
      </c>
      <c r="BY54" t="s">
        <v>384</v>
      </c>
      <c r="BZ54" t="s">
        <v>115</v>
      </c>
      <c r="CA54" t="s">
        <v>114</v>
      </c>
      <c r="CB54" t="s">
        <v>114</v>
      </c>
      <c r="CC54" t="s">
        <v>124</v>
      </c>
      <c r="CD54" t="s">
        <v>140</v>
      </c>
      <c r="CE54" t="s">
        <v>385</v>
      </c>
      <c r="CF54" t="s">
        <v>386</v>
      </c>
      <c r="CG54" t="s">
        <v>143</v>
      </c>
      <c r="CH54" t="s">
        <v>155</v>
      </c>
      <c r="CI54" t="s">
        <v>156</v>
      </c>
      <c r="CJ54">
        <v>2</v>
      </c>
      <c r="CL54" s="1">
        <v>45702.044444444444</v>
      </c>
      <c r="CM54">
        <v>0</v>
      </c>
      <c r="CN54" t="s">
        <v>128</v>
      </c>
      <c r="CU54" t="b">
        <v>1</v>
      </c>
    </row>
    <row r="55" spans="1:99" x14ac:dyDescent="0.25">
      <c r="A55" t="s">
        <v>113</v>
      </c>
      <c r="B55" t="s">
        <v>113</v>
      </c>
      <c r="C55" t="s">
        <v>113</v>
      </c>
      <c r="D55" t="s">
        <v>114</v>
      </c>
      <c r="E55" t="s">
        <v>115</v>
      </c>
      <c r="F55" t="s">
        <v>113</v>
      </c>
      <c r="G55" t="s">
        <v>113</v>
      </c>
      <c r="H55" t="s">
        <v>113</v>
      </c>
      <c r="I55" t="s">
        <v>112</v>
      </c>
      <c r="J55" t="s">
        <v>113</v>
      </c>
      <c r="K55" t="s">
        <v>113</v>
      </c>
      <c r="L55" t="s">
        <v>113</v>
      </c>
      <c r="M55" t="s">
        <v>112</v>
      </c>
      <c r="N55" t="s">
        <v>112</v>
      </c>
      <c r="O55" t="s">
        <v>113</v>
      </c>
      <c r="P55" t="s">
        <v>113</v>
      </c>
      <c r="Q55" t="s">
        <v>113</v>
      </c>
      <c r="R55" t="s">
        <v>113</v>
      </c>
      <c r="S55" t="s">
        <v>115</v>
      </c>
      <c r="T55" t="s">
        <v>114</v>
      </c>
      <c r="U55" t="s">
        <v>114</v>
      </c>
      <c r="V55" t="s">
        <v>113</v>
      </c>
      <c r="W55" t="s">
        <v>113</v>
      </c>
      <c r="X55" t="s">
        <v>113</v>
      </c>
      <c r="Y55" t="s">
        <v>114</v>
      </c>
      <c r="Z55" t="s">
        <v>113</v>
      </c>
      <c r="AA55" t="s">
        <v>115</v>
      </c>
      <c r="AB55" t="s">
        <v>115</v>
      </c>
      <c r="AC55" t="s">
        <v>115</v>
      </c>
      <c r="AD55" t="s">
        <v>112</v>
      </c>
      <c r="AE55" t="s">
        <v>113</v>
      </c>
      <c r="AF55" t="s">
        <v>112</v>
      </c>
      <c r="AG55" t="s">
        <v>112</v>
      </c>
      <c r="AH55" t="s">
        <v>114</v>
      </c>
      <c r="AI55" t="s">
        <v>114</v>
      </c>
      <c r="AJ55" t="s">
        <v>114</v>
      </c>
      <c r="AK55" t="s">
        <v>114</v>
      </c>
      <c r="AL55" t="s">
        <v>114</v>
      </c>
      <c r="AM55" t="s">
        <v>113</v>
      </c>
      <c r="AN55" t="s">
        <v>113</v>
      </c>
      <c r="AO55" t="s">
        <v>113</v>
      </c>
      <c r="AP55" t="s">
        <v>237</v>
      </c>
      <c r="AQ55" t="s">
        <v>277</v>
      </c>
      <c r="AR55" t="s">
        <v>194</v>
      </c>
      <c r="AS55" t="s">
        <v>280</v>
      </c>
      <c r="AT55" t="s">
        <v>387</v>
      </c>
      <c r="AU55" t="s">
        <v>388</v>
      </c>
      <c r="AV55" t="s">
        <v>257</v>
      </c>
      <c r="AW55" t="s">
        <v>389</v>
      </c>
      <c r="AX55" t="s">
        <v>390</v>
      </c>
      <c r="BA55" t="s">
        <v>117</v>
      </c>
      <c r="BB55" t="s">
        <v>117</v>
      </c>
      <c r="BC55" t="s">
        <v>117</v>
      </c>
      <c r="BJ55" t="s">
        <v>140</v>
      </c>
      <c r="BL55" t="s">
        <v>117</v>
      </c>
      <c r="BP55" t="s">
        <v>118</v>
      </c>
      <c r="BQ55" t="s">
        <v>119</v>
      </c>
      <c r="BR55" t="s">
        <v>112</v>
      </c>
      <c r="BS55" t="s">
        <v>112</v>
      </c>
      <c r="BT55" t="s">
        <v>112</v>
      </c>
      <c r="BU55" t="s">
        <v>112</v>
      </c>
      <c r="BV55" t="s">
        <v>120</v>
      </c>
      <c r="BW55" t="s">
        <v>391</v>
      </c>
      <c r="BX55" t="s">
        <v>152</v>
      </c>
      <c r="BY55" t="s">
        <v>123</v>
      </c>
      <c r="BZ55" t="s">
        <v>114</v>
      </c>
      <c r="CA55" t="s">
        <v>113</v>
      </c>
      <c r="CB55" t="s">
        <v>113</v>
      </c>
      <c r="CC55" t="s">
        <v>213</v>
      </c>
      <c r="CD55" t="s">
        <v>140</v>
      </c>
      <c r="CE55" t="s">
        <v>189</v>
      </c>
      <c r="CG55" t="s">
        <v>143</v>
      </c>
      <c r="CH55" t="s">
        <v>392</v>
      </c>
      <c r="CI55" t="s">
        <v>156</v>
      </c>
      <c r="CJ55">
        <v>2</v>
      </c>
      <c r="CK55" t="s">
        <v>393</v>
      </c>
      <c r="CL55" s="1">
        <v>45702.050694444442</v>
      </c>
      <c r="CM55">
        <v>0</v>
      </c>
      <c r="CN55" t="s">
        <v>128</v>
      </c>
      <c r="CU55" t="b">
        <v>1</v>
      </c>
    </row>
    <row r="56" spans="1:99" x14ac:dyDescent="0.25">
      <c r="A56" t="s">
        <v>114</v>
      </c>
      <c r="B56" t="s">
        <v>114</v>
      </c>
      <c r="C56" t="s">
        <v>114</v>
      </c>
      <c r="D56" t="s">
        <v>114</v>
      </c>
      <c r="E56" t="s">
        <v>115</v>
      </c>
      <c r="F56" t="s">
        <v>114</v>
      </c>
      <c r="G56" t="s">
        <v>114</v>
      </c>
      <c r="H56" t="s">
        <v>114</v>
      </c>
      <c r="I56" t="s">
        <v>112</v>
      </c>
      <c r="J56" t="s">
        <v>114</v>
      </c>
      <c r="K56" t="s">
        <v>113</v>
      </c>
      <c r="L56" t="s">
        <v>113</v>
      </c>
      <c r="M56" t="s">
        <v>114</v>
      </c>
      <c r="N56" t="s">
        <v>112</v>
      </c>
      <c r="O56" t="s">
        <v>112</v>
      </c>
      <c r="P56" t="s">
        <v>114</v>
      </c>
      <c r="Q56" t="s">
        <v>114</v>
      </c>
      <c r="R56" t="s">
        <v>114</v>
      </c>
      <c r="S56" t="s">
        <v>115</v>
      </c>
      <c r="T56" t="s">
        <v>114</v>
      </c>
      <c r="U56" t="s">
        <v>115</v>
      </c>
      <c r="V56" t="s">
        <v>114</v>
      </c>
      <c r="W56" t="s">
        <v>114</v>
      </c>
      <c r="X56" t="s">
        <v>114</v>
      </c>
      <c r="Y56" t="s">
        <v>114</v>
      </c>
      <c r="Z56" t="s">
        <v>115</v>
      </c>
      <c r="AA56" t="s">
        <v>114</v>
      </c>
      <c r="AB56" t="s">
        <v>114</v>
      </c>
      <c r="AC56" t="s">
        <v>114</v>
      </c>
      <c r="AD56" t="s">
        <v>112</v>
      </c>
      <c r="AE56" t="s">
        <v>114</v>
      </c>
      <c r="AF56" t="s">
        <v>112</v>
      </c>
      <c r="AG56" t="s">
        <v>112</v>
      </c>
      <c r="AH56" t="s">
        <v>114</v>
      </c>
      <c r="AI56" t="s">
        <v>114</v>
      </c>
      <c r="AJ56" t="s">
        <v>114</v>
      </c>
      <c r="AK56" t="s">
        <v>114</v>
      </c>
      <c r="AL56" t="s">
        <v>114</v>
      </c>
      <c r="AM56" t="s">
        <v>114</v>
      </c>
      <c r="AN56" t="s">
        <v>115</v>
      </c>
      <c r="AO56" t="s">
        <v>114</v>
      </c>
      <c r="AP56" t="s">
        <v>130</v>
      </c>
      <c r="AQ56" t="s">
        <v>182</v>
      </c>
      <c r="AR56" t="s">
        <v>394</v>
      </c>
      <c r="AS56" t="s">
        <v>395</v>
      </c>
      <c r="AT56" t="s">
        <v>204</v>
      </c>
      <c r="AU56" t="s">
        <v>396</v>
      </c>
      <c r="AV56" t="s">
        <v>397</v>
      </c>
      <c r="AW56" t="s">
        <v>398</v>
      </c>
      <c r="AX56" t="s">
        <v>348</v>
      </c>
      <c r="AY56" t="s">
        <v>117</v>
      </c>
      <c r="BD56" t="s">
        <v>117</v>
      </c>
      <c r="BH56" t="s">
        <v>117</v>
      </c>
      <c r="BJ56" t="s">
        <v>140</v>
      </c>
      <c r="BL56" t="s">
        <v>117</v>
      </c>
      <c r="BM56" t="s">
        <v>117</v>
      </c>
      <c r="BP56" t="s">
        <v>140</v>
      </c>
      <c r="BQ56" t="s">
        <v>399</v>
      </c>
      <c r="BR56" t="s">
        <v>114</v>
      </c>
      <c r="BS56" t="s">
        <v>115</v>
      </c>
      <c r="BT56" t="s">
        <v>113</v>
      </c>
      <c r="BU56" t="s">
        <v>115</v>
      </c>
      <c r="BV56" t="s">
        <v>193</v>
      </c>
      <c r="BW56" t="s">
        <v>373</v>
      </c>
      <c r="BX56" t="s">
        <v>152</v>
      </c>
      <c r="BY56" t="s">
        <v>123</v>
      </c>
      <c r="BZ56" t="s">
        <v>114</v>
      </c>
      <c r="CA56" t="s">
        <v>115</v>
      </c>
      <c r="CB56" t="s">
        <v>114</v>
      </c>
      <c r="CC56" t="s">
        <v>124</v>
      </c>
      <c r="CD56" t="s">
        <v>140</v>
      </c>
      <c r="CE56" t="s">
        <v>335</v>
      </c>
      <c r="CF56" t="s">
        <v>290</v>
      </c>
      <c r="CG56" t="s">
        <v>201</v>
      </c>
      <c r="CH56" t="s">
        <v>400</v>
      </c>
      <c r="CI56" t="s">
        <v>145</v>
      </c>
      <c r="CJ56">
        <v>4</v>
      </c>
      <c r="CL56" s="1">
        <v>45702.061111111114</v>
      </c>
      <c r="CM56">
        <v>0</v>
      </c>
      <c r="CN56" t="s">
        <v>128</v>
      </c>
      <c r="CU56" t="b">
        <v>1</v>
      </c>
    </row>
    <row r="57" spans="1:99" x14ac:dyDescent="0.25">
      <c r="CL57" s="1">
        <v>45702.072916666664</v>
      </c>
      <c r="CM57">
        <v>0</v>
      </c>
      <c r="CN57" t="s">
        <v>128</v>
      </c>
      <c r="CU57" t="b">
        <v>0</v>
      </c>
    </row>
    <row r="58" spans="1:99" x14ac:dyDescent="0.25">
      <c r="CL58" s="1">
        <v>45702.075694444444</v>
      </c>
      <c r="CM58">
        <v>0</v>
      </c>
      <c r="CN58" t="s">
        <v>128</v>
      </c>
      <c r="CU58" t="b">
        <v>0</v>
      </c>
    </row>
    <row r="59" spans="1:99" x14ac:dyDescent="0.25">
      <c r="A59" t="s">
        <v>113</v>
      </c>
      <c r="B59" t="s">
        <v>112</v>
      </c>
      <c r="C59" t="s">
        <v>113</v>
      </c>
      <c r="D59" t="s">
        <v>114</v>
      </c>
      <c r="E59" t="s">
        <v>114</v>
      </c>
      <c r="F59" t="s">
        <v>113</v>
      </c>
      <c r="G59" t="s">
        <v>113</v>
      </c>
      <c r="H59" t="s">
        <v>113</v>
      </c>
      <c r="I59" t="s">
        <v>115</v>
      </c>
      <c r="J59" t="s">
        <v>114</v>
      </c>
      <c r="K59" t="s">
        <v>113</v>
      </c>
      <c r="L59" t="s">
        <v>113</v>
      </c>
      <c r="M59" t="s">
        <v>112</v>
      </c>
      <c r="N59" t="s">
        <v>112</v>
      </c>
      <c r="O59" t="s">
        <v>114</v>
      </c>
      <c r="P59" t="s">
        <v>114</v>
      </c>
      <c r="Q59" t="s">
        <v>114</v>
      </c>
      <c r="R59" t="s">
        <v>114</v>
      </c>
      <c r="S59" t="s">
        <v>115</v>
      </c>
      <c r="T59" t="s">
        <v>114</v>
      </c>
      <c r="U59" t="s">
        <v>115</v>
      </c>
      <c r="V59" t="s">
        <v>114</v>
      </c>
      <c r="W59" t="s">
        <v>114</v>
      </c>
      <c r="X59" t="s">
        <v>114</v>
      </c>
      <c r="Y59" t="s">
        <v>114</v>
      </c>
      <c r="Z59" t="s">
        <v>115</v>
      </c>
      <c r="AA59" t="s">
        <v>113</v>
      </c>
      <c r="AB59" t="s">
        <v>114</v>
      </c>
      <c r="AC59" t="s">
        <v>112</v>
      </c>
      <c r="AD59" t="s">
        <v>112</v>
      </c>
      <c r="AE59" t="s">
        <v>112</v>
      </c>
      <c r="AF59" t="s">
        <v>112</v>
      </c>
      <c r="AG59" t="s">
        <v>112</v>
      </c>
      <c r="AH59" t="s">
        <v>112</v>
      </c>
      <c r="AI59" t="s">
        <v>113</v>
      </c>
      <c r="AJ59" t="s">
        <v>114</v>
      </c>
      <c r="AK59" t="s">
        <v>113</v>
      </c>
      <c r="AL59" t="s">
        <v>113</v>
      </c>
      <c r="AM59" t="s">
        <v>113</v>
      </c>
      <c r="AN59" t="s">
        <v>115</v>
      </c>
      <c r="AO59" t="s">
        <v>113</v>
      </c>
      <c r="AP59" t="s">
        <v>401</v>
      </c>
      <c r="AQ59" t="s">
        <v>277</v>
      </c>
      <c r="AR59" t="s">
        <v>129</v>
      </c>
      <c r="AS59" t="s">
        <v>402</v>
      </c>
      <c r="AT59" t="s">
        <v>403</v>
      </c>
      <c r="AU59" t="s">
        <v>404</v>
      </c>
      <c r="AV59" t="s">
        <v>405</v>
      </c>
      <c r="BA59" t="s">
        <v>117</v>
      </c>
      <c r="BD59" t="s">
        <v>117</v>
      </c>
      <c r="BI59" t="s">
        <v>406</v>
      </c>
      <c r="BJ59" t="s">
        <v>140</v>
      </c>
      <c r="BO59" t="s">
        <v>117</v>
      </c>
      <c r="BP59" t="s">
        <v>118</v>
      </c>
      <c r="BQ59" t="s">
        <v>119</v>
      </c>
      <c r="BR59" t="s">
        <v>112</v>
      </c>
      <c r="BS59" t="s">
        <v>112</v>
      </c>
      <c r="BT59" t="s">
        <v>112</v>
      </c>
      <c r="BU59" t="s">
        <v>112</v>
      </c>
      <c r="BV59" t="s">
        <v>193</v>
      </c>
      <c r="BW59" t="s">
        <v>350</v>
      </c>
      <c r="BX59" t="s">
        <v>152</v>
      </c>
      <c r="BY59" t="s">
        <v>139</v>
      </c>
      <c r="BZ59" t="s">
        <v>115</v>
      </c>
      <c r="CA59" t="s">
        <v>114</v>
      </c>
      <c r="CB59" t="s">
        <v>407</v>
      </c>
      <c r="CC59" t="s">
        <v>124</v>
      </c>
      <c r="CD59" t="s">
        <v>140</v>
      </c>
      <c r="CE59" t="s">
        <v>408</v>
      </c>
      <c r="CF59" t="s">
        <v>409</v>
      </c>
      <c r="CG59" t="s">
        <v>208</v>
      </c>
      <c r="CH59" t="s">
        <v>155</v>
      </c>
      <c r="CI59" t="s">
        <v>210</v>
      </c>
      <c r="CJ59">
        <v>2</v>
      </c>
      <c r="CK59" t="s">
        <v>410</v>
      </c>
      <c r="CL59" s="1">
        <v>45702.077777777777</v>
      </c>
      <c r="CM59">
        <v>0</v>
      </c>
      <c r="CN59" t="s">
        <v>128</v>
      </c>
      <c r="CU59" t="b">
        <v>1</v>
      </c>
    </row>
    <row r="60" spans="1:99" x14ac:dyDescent="0.25">
      <c r="A60" t="s">
        <v>113</v>
      </c>
      <c r="B60" t="s">
        <v>113</v>
      </c>
      <c r="C60" t="s">
        <v>113</v>
      </c>
      <c r="D60" t="s">
        <v>113</v>
      </c>
      <c r="F60" t="s">
        <v>113</v>
      </c>
      <c r="G60" t="s">
        <v>113</v>
      </c>
      <c r="H60" t="s">
        <v>115</v>
      </c>
      <c r="J60" t="s">
        <v>113</v>
      </c>
      <c r="K60" t="s">
        <v>115</v>
      </c>
      <c r="L60" t="s">
        <v>113</v>
      </c>
      <c r="M60" t="s">
        <v>116</v>
      </c>
      <c r="P60" t="s">
        <v>114</v>
      </c>
      <c r="Q60" t="s">
        <v>114</v>
      </c>
      <c r="R60" t="s">
        <v>114</v>
      </c>
      <c r="T60" t="s">
        <v>115</v>
      </c>
      <c r="U60" t="s">
        <v>115</v>
      </c>
      <c r="V60" t="s">
        <v>114</v>
      </c>
      <c r="W60" t="s">
        <v>114</v>
      </c>
      <c r="Y60" t="s">
        <v>115</v>
      </c>
      <c r="AH60" t="s">
        <v>114</v>
      </c>
      <c r="AJ60" t="s">
        <v>115</v>
      </c>
      <c r="AK60" t="s">
        <v>113</v>
      </c>
      <c r="AP60" t="s">
        <v>411</v>
      </c>
      <c r="AQ60" t="s">
        <v>203</v>
      </c>
      <c r="AR60" t="s">
        <v>412</v>
      </c>
      <c r="AS60" t="s">
        <v>186</v>
      </c>
      <c r="AV60" t="s">
        <v>175</v>
      </c>
      <c r="AW60" t="s">
        <v>413</v>
      </c>
      <c r="AZ60" t="s">
        <v>117</v>
      </c>
      <c r="BG60" t="s">
        <v>117</v>
      </c>
      <c r="BJ60" t="s">
        <v>140</v>
      </c>
      <c r="BL60" t="s">
        <v>117</v>
      </c>
      <c r="BP60" t="s">
        <v>118</v>
      </c>
      <c r="CC60" t="s">
        <v>124</v>
      </c>
      <c r="CD60" t="s">
        <v>140</v>
      </c>
      <c r="CE60" t="s">
        <v>414</v>
      </c>
      <c r="CF60" t="s">
        <v>415</v>
      </c>
      <c r="CL60" s="1">
        <v>45702.079861111109</v>
      </c>
      <c r="CM60">
        <v>0</v>
      </c>
      <c r="CN60" t="s">
        <v>128</v>
      </c>
      <c r="CU60" t="b">
        <v>0</v>
      </c>
    </row>
    <row r="61" spans="1:99" x14ac:dyDescent="0.25">
      <c r="A61" t="s">
        <v>114</v>
      </c>
      <c r="B61" t="s">
        <v>115</v>
      </c>
      <c r="C61" t="s">
        <v>113</v>
      </c>
      <c r="D61" t="s">
        <v>112</v>
      </c>
      <c r="E61" t="s">
        <v>116</v>
      </c>
      <c r="F61" t="s">
        <v>112</v>
      </c>
      <c r="G61" t="s">
        <v>113</v>
      </c>
      <c r="H61" t="s">
        <v>113</v>
      </c>
      <c r="I61" t="s">
        <v>112</v>
      </c>
      <c r="CL61" s="1">
        <v>45702.081944444442</v>
      </c>
      <c r="CM61">
        <v>0</v>
      </c>
      <c r="CN61" t="s">
        <v>128</v>
      </c>
      <c r="CU61" t="b">
        <v>0</v>
      </c>
    </row>
    <row r="62" spans="1:99" x14ac:dyDescent="0.25">
      <c r="A62" t="s">
        <v>114</v>
      </c>
      <c r="B62" t="s">
        <v>115</v>
      </c>
      <c r="C62" t="s">
        <v>113</v>
      </c>
      <c r="D62" t="s">
        <v>113</v>
      </c>
      <c r="E62" t="s">
        <v>115</v>
      </c>
      <c r="F62" t="s">
        <v>113</v>
      </c>
      <c r="G62" t="s">
        <v>113</v>
      </c>
      <c r="H62" t="s">
        <v>113</v>
      </c>
      <c r="I62" t="s">
        <v>114</v>
      </c>
      <c r="J62" t="s">
        <v>114</v>
      </c>
      <c r="K62" t="s">
        <v>114</v>
      </c>
      <c r="L62" t="s">
        <v>114</v>
      </c>
      <c r="M62" t="s">
        <v>113</v>
      </c>
      <c r="N62" t="s">
        <v>114</v>
      </c>
      <c r="O62" t="s">
        <v>114</v>
      </c>
      <c r="P62" t="s">
        <v>115</v>
      </c>
      <c r="Q62" t="s">
        <v>116</v>
      </c>
      <c r="R62" t="s">
        <v>115</v>
      </c>
      <c r="S62" t="s">
        <v>115</v>
      </c>
      <c r="T62" t="s">
        <v>115</v>
      </c>
      <c r="U62" t="s">
        <v>114</v>
      </c>
      <c r="V62" t="s">
        <v>114</v>
      </c>
      <c r="W62" t="s">
        <v>114</v>
      </c>
      <c r="X62" t="s">
        <v>115</v>
      </c>
      <c r="Y62" t="s">
        <v>115</v>
      </c>
      <c r="Z62" t="s">
        <v>113</v>
      </c>
      <c r="AA62" t="s">
        <v>115</v>
      </c>
      <c r="AB62" t="s">
        <v>116</v>
      </c>
      <c r="AC62" t="s">
        <v>116</v>
      </c>
      <c r="AD62" t="s">
        <v>114</v>
      </c>
      <c r="AE62" t="s">
        <v>113</v>
      </c>
      <c r="AF62" t="s">
        <v>114</v>
      </c>
      <c r="AG62" t="s">
        <v>115</v>
      </c>
      <c r="AH62" t="s">
        <v>114</v>
      </c>
      <c r="AI62" t="s">
        <v>114</v>
      </c>
      <c r="AJ62" t="s">
        <v>114</v>
      </c>
      <c r="AK62" t="s">
        <v>116</v>
      </c>
      <c r="AL62" t="s">
        <v>113</v>
      </c>
      <c r="AM62" t="s">
        <v>114</v>
      </c>
      <c r="AN62" t="s">
        <v>113</v>
      </c>
      <c r="AO62" t="s">
        <v>113</v>
      </c>
      <c r="AP62" t="s">
        <v>215</v>
      </c>
      <c r="AQ62" t="s">
        <v>330</v>
      </c>
      <c r="AR62" t="s">
        <v>129</v>
      </c>
      <c r="AS62" t="s">
        <v>416</v>
      </c>
      <c r="AT62" t="s">
        <v>417</v>
      </c>
      <c r="AU62" t="s">
        <v>418</v>
      </c>
      <c r="AY62" t="s">
        <v>117</v>
      </c>
      <c r="BB62" t="s">
        <v>117</v>
      </c>
      <c r="BC62" t="s">
        <v>117</v>
      </c>
      <c r="BJ62" t="s">
        <v>140</v>
      </c>
      <c r="BL62" t="s">
        <v>117</v>
      </c>
      <c r="BP62" t="s">
        <v>118</v>
      </c>
      <c r="BQ62" t="s">
        <v>119</v>
      </c>
      <c r="BR62" t="s">
        <v>112</v>
      </c>
      <c r="BS62" t="s">
        <v>112</v>
      </c>
      <c r="BT62" t="s">
        <v>112</v>
      </c>
      <c r="BU62" t="s">
        <v>112</v>
      </c>
      <c r="BV62" t="s">
        <v>120</v>
      </c>
      <c r="BW62" t="s">
        <v>419</v>
      </c>
      <c r="BX62" t="s">
        <v>152</v>
      </c>
      <c r="BY62" t="s">
        <v>123</v>
      </c>
      <c r="BZ62" t="s">
        <v>113</v>
      </c>
      <c r="CA62" t="s">
        <v>113</v>
      </c>
      <c r="CB62" t="s">
        <v>113</v>
      </c>
      <c r="CC62" t="s">
        <v>124</v>
      </c>
      <c r="CD62" t="s">
        <v>140</v>
      </c>
      <c r="CE62" t="s">
        <v>420</v>
      </c>
      <c r="CF62" t="s">
        <v>421</v>
      </c>
      <c r="CL62" s="1">
        <v>45702.087500000001</v>
      </c>
      <c r="CM62">
        <v>0</v>
      </c>
      <c r="CN62" t="s">
        <v>128</v>
      </c>
      <c r="CU62" t="b">
        <v>0</v>
      </c>
    </row>
    <row r="63" spans="1:99" x14ac:dyDescent="0.25">
      <c r="CL63" s="1">
        <v>45702.103472222225</v>
      </c>
      <c r="CM63">
        <v>0</v>
      </c>
      <c r="CN63" t="s">
        <v>128</v>
      </c>
      <c r="CU63" t="b">
        <v>1</v>
      </c>
    </row>
    <row r="64" spans="1:99" x14ac:dyDescent="0.25">
      <c r="A64" t="s">
        <v>114</v>
      </c>
      <c r="B64" t="s">
        <v>115</v>
      </c>
      <c r="C64" t="s">
        <v>113</v>
      </c>
      <c r="D64" t="s">
        <v>114</v>
      </c>
      <c r="E64" t="s">
        <v>115</v>
      </c>
      <c r="F64" t="s">
        <v>114</v>
      </c>
      <c r="G64" t="s">
        <v>114</v>
      </c>
      <c r="H64" t="s">
        <v>114</v>
      </c>
      <c r="I64" t="s">
        <v>112</v>
      </c>
      <c r="J64" t="s">
        <v>112</v>
      </c>
      <c r="K64" t="s">
        <v>114</v>
      </c>
      <c r="L64" t="s">
        <v>115</v>
      </c>
      <c r="M64" t="s">
        <v>112</v>
      </c>
      <c r="N64" t="s">
        <v>112</v>
      </c>
      <c r="O64" t="s">
        <v>112</v>
      </c>
      <c r="P64" t="s">
        <v>115</v>
      </c>
      <c r="Q64" t="s">
        <v>114</v>
      </c>
      <c r="R64" t="s">
        <v>114</v>
      </c>
      <c r="S64" t="s">
        <v>115</v>
      </c>
      <c r="T64" t="s">
        <v>115</v>
      </c>
      <c r="U64" t="s">
        <v>115</v>
      </c>
      <c r="V64" t="s">
        <v>114</v>
      </c>
      <c r="W64" t="s">
        <v>115</v>
      </c>
      <c r="X64" t="s">
        <v>115</v>
      </c>
      <c r="Y64" t="s">
        <v>112</v>
      </c>
      <c r="Z64" t="s">
        <v>115</v>
      </c>
      <c r="AA64" t="s">
        <v>114</v>
      </c>
      <c r="AB64" t="s">
        <v>114</v>
      </c>
      <c r="AC64" t="s">
        <v>115</v>
      </c>
      <c r="AD64" t="s">
        <v>112</v>
      </c>
      <c r="AE64" t="s">
        <v>112</v>
      </c>
      <c r="AF64" t="s">
        <v>112</v>
      </c>
      <c r="AG64" t="s">
        <v>112</v>
      </c>
      <c r="AH64" t="s">
        <v>115</v>
      </c>
      <c r="AI64" t="s">
        <v>114</v>
      </c>
      <c r="AJ64" t="s">
        <v>115</v>
      </c>
      <c r="AK64" t="s">
        <v>116</v>
      </c>
      <c r="AL64" t="s">
        <v>114</v>
      </c>
      <c r="AM64" t="s">
        <v>114</v>
      </c>
      <c r="AN64" t="s">
        <v>114</v>
      </c>
      <c r="AO64" t="s">
        <v>114</v>
      </c>
      <c r="AP64" t="s">
        <v>328</v>
      </c>
      <c r="AQ64" t="s">
        <v>412</v>
      </c>
      <c r="AR64" t="s">
        <v>203</v>
      </c>
      <c r="AS64" t="s">
        <v>422</v>
      </c>
      <c r="AT64" t="s">
        <v>423</v>
      </c>
      <c r="AU64" t="s">
        <v>424</v>
      </c>
      <c r="AV64" t="s">
        <v>262</v>
      </c>
      <c r="AW64" t="s">
        <v>425</v>
      </c>
      <c r="AX64" t="s">
        <v>426</v>
      </c>
      <c r="AZ64" t="s">
        <v>117</v>
      </c>
      <c r="BA64" t="s">
        <v>117</v>
      </c>
      <c r="BH64" t="s">
        <v>117</v>
      </c>
      <c r="BJ64" t="s">
        <v>140</v>
      </c>
      <c r="BK64" t="s">
        <v>117</v>
      </c>
      <c r="BP64" t="s">
        <v>118</v>
      </c>
      <c r="BQ64" t="s">
        <v>119</v>
      </c>
      <c r="BR64" t="s">
        <v>112</v>
      </c>
      <c r="BS64" t="s">
        <v>112</v>
      </c>
      <c r="BT64" t="s">
        <v>112</v>
      </c>
      <c r="BU64" t="s">
        <v>112</v>
      </c>
      <c r="BV64" t="s">
        <v>199</v>
      </c>
      <c r="BW64" t="s">
        <v>427</v>
      </c>
      <c r="BX64" t="s">
        <v>152</v>
      </c>
      <c r="BY64" t="s">
        <v>139</v>
      </c>
      <c r="BZ64" t="s">
        <v>114</v>
      </c>
      <c r="CA64" t="s">
        <v>114</v>
      </c>
      <c r="CB64" t="s">
        <v>114</v>
      </c>
      <c r="CC64" t="s">
        <v>124</v>
      </c>
      <c r="CD64" t="s">
        <v>140</v>
      </c>
      <c r="CE64" t="s">
        <v>189</v>
      </c>
      <c r="CG64" t="s">
        <v>208</v>
      </c>
      <c r="CH64" t="s">
        <v>214</v>
      </c>
      <c r="CI64" t="s">
        <v>156</v>
      </c>
      <c r="CJ64">
        <v>2</v>
      </c>
      <c r="CL64" s="1">
        <v>45702.137499999997</v>
      </c>
      <c r="CM64">
        <v>0</v>
      </c>
      <c r="CN64" t="s">
        <v>128</v>
      </c>
      <c r="CU64" t="b">
        <v>1</v>
      </c>
    </row>
    <row r="65" spans="1:99" x14ac:dyDescent="0.25">
      <c r="A65" t="s">
        <v>115</v>
      </c>
      <c r="B65" t="s">
        <v>114</v>
      </c>
      <c r="C65" t="s">
        <v>114</v>
      </c>
      <c r="D65" t="s">
        <v>115</v>
      </c>
      <c r="E65" t="s">
        <v>115</v>
      </c>
      <c r="F65" t="s">
        <v>113</v>
      </c>
      <c r="G65" t="s">
        <v>114</v>
      </c>
      <c r="H65" t="s">
        <v>115</v>
      </c>
      <c r="I65" t="s">
        <v>114</v>
      </c>
      <c r="J65" t="s">
        <v>115</v>
      </c>
      <c r="K65" t="s">
        <v>116</v>
      </c>
      <c r="L65" t="s">
        <v>114</v>
      </c>
      <c r="M65" t="s">
        <v>115</v>
      </c>
      <c r="N65" t="s">
        <v>114</v>
      </c>
      <c r="O65" t="s">
        <v>112</v>
      </c>
      <c r="P65" t="s">
        <v>114</v>
      </c>
      <c r="Q65" t="s">
        <v>114</v>
      </c>
      <c r="R65" t="s">
        <v>114</v>
      </c>
      <c r="S65" t="s">
        <v>115</v>
      </c>
      <c r="T65" t="s">
        <v>114</v>
      </c>
      <c r="U65" t="s">
        <v>116</v>
      </c>
      <c r="V65" t="s">
        <v>114</v>
      </c>
      <c r="W65" t="s">
        <v>114</v>
      </c>
      <c r="X65" t="s">
        <v>114</v>
      </c>
      <c r="Y65" t="s">
        <v>115</v>
      </c>
      <c r="Z65" t="s">
        <v>115</v>
      </c>
      <c r="AA65" t="s">
        <v>115</v>
      </c>
      <c r="AB65" t="s">
        <v>115</v>
      </c>
      <c r="AC65" t="s">
        <v>116</v>
      </c>
      <c r="AD65" t="s">
        <v>116</v>
      </c>
      <c r="AE65" t="s">
        <v>116</v>
      </c>
      <c r="AF65" t="s">
        <v>115</v>
      </c>
      <c r="AG65" t="s">
        <v>115</v>
      </c>
      <c r="AH65" t="s">
        <v>114</v>
      </c>
      <c r="AI65" t="s">
        <v>114</v>
      </c>
      <c r="AJ65" t="s">
        <v>116</v>
      </c>
      <c r="AK65" t="s">
        <v>114</v>
      </c>
      <c r="AL65" t="s">
        <v>115</v>
      </c>
      <c r="AM65" t="s">
        <v>115</v>
      </c>
      <c r="AN65" t="s">
        <v>115</v>
      </c>
      <c r="AO65" t="s">
        <v>113</v>
      </c>
      <c r="AP65" t="s">
        <v>292</v>
      </c>
      <c r="AQ65" t="s">
        <v>304</v>
      </c>
      <c r="AR65" t="s">
        <v>237</v>
      </c>
      <c r="AS65" t="s">
        <v>428</v>
      </c>
      <c r="AT65" t="s">
        <v>429</v>
      </c>
      <c r="AU65" t="s">
        <v>430</v>
      </c>
      <c r="AV65" t="s">
        <v>257</v>
      </c>
      <c r="AW65" t="s">
        <v>431</v>
      </c>
      <c r="AX65" t="s">
        <v>432</v>
      </c>
      <c r="BB65" t="s">
        <v>117</v>
      </c>
      <c r="BH65" t="s">
        <v>117</v>
      </c>
      <c r="BI65" t="s">
        <v>433</v>
      </c>
      <c r="BJ65" t="s">
        <v>118</v>
      </c>
      <c r="BL65" t="s">
        <v>117</v>
      </c>
      <c r="BP65" t="s">
        <v>118</v>
      </c>
      <c r="BQ65" t="s">
        <v>119</v>
      </c>
      <c r="BR65" t="s">
        <v>112</v>
      </c>
      <c r="BS65" t="s">
        <v>112</v>
      </c>
      <c r="BT65" t="s">
        <v>112</v>
      </c>
      <c r="BU65" t="s">
        <v>116</v>
      </c>
      <c r="BV65" t="s">
        <v>137</v>
      </c>
      <c r="BW65" t="s">
        <v>434</v>
      </c>
      <c r="BX65" t="s">
        <v>152</v>
      </c>
      <c r="BY65" t="s">
        <v>123</v>
      </c>
      <c r="BZ65" t="s">
        <v>115</v>
      </c>
      <c r="CA65" t="s">
        <v>115</v>
      </c>
      <c r="CB65" t="s">
        <v>114</v>
      </c>
      <c r="CC65" t="s">
        <v>124</v>
      </c>
      <c r="CD65" t="s">
        <v>140</v>
      </c>
      <c r="CE65" t="s">
        <v>435</v>
      </c>
      <c r="CF65" t="s">
        <v>436</v>
      </c>
      <c r="CG65" t="s">
        <v>208</v>
      </c>
      <c r="CH65" t="s">
        <v>126</v>
      </c>
      <c r="CI65" t="s">
        <v>156</v>
      </c>
      <c r="CJ65">
        <v>3</v>
      </c>
      <c r="CK65" t="s">
        <v>437</v>
      </c>
      <c r="CL65" s="1">
        <v>45702.13958333333</v>
      </c>
      <c r="CM65">
        <v>0</v>
      </c>
      <c r="CN65" t="s">
        <v>128</v>
      </c>
      <c r="CU65" t="b">
        <v>1</v>
      </c>
    </row>
    <row r="66" spans="1:99" x14ac:dyDescent="0.25">
      <c r="A66" t="s">
        <v>113</v>
      </c>
      <c r="B66" t="s">
        <v>113</v>
      </c>
      <c r="C66" t="s">
        <v>113</v>
      </c>
      <c r="D66" t="s">
        <v>113</v>
      </c>
      <c r="E66" t="s">
        <v>116</v>
      </c>
      <c r="F66" t="s">
        <v>113</v>
      </c>
      <c r="G66" t="s">
        <v>113</v>
      </c>
      <c r="H66" t="s">
        <v>113</v>
      </c>
      <c r="I66" t="s">
        <v>115</v>
      </c>
      <c r="J66" t="s">
        <v>113</v>
      </c>
      <c r="K66" t="s">
        <v>113</v>
      </c>
      <c r="L66" t="s">
        <v>113</v>
      </c>
      <c r="M66" t="s">
        <v>115</v>
      </c>
      <c r="N66" t="s">
        <v>113</v>
      </c>
      <c r="O66" t="s">
        <v>112</v>
      </c>
      <c r="P66" t="s">
        <v>113</v>
      </c>
      <c r="Q66" t="s">
        <v>113</v>
      </c>
      <c r="R66" t="s">
        <v>114</v>
      </c>
      <c r="S66" t="s">
        <v>116</v>
      </c>
      <c r="T66" t="s">
        <v>114</v>
      </c>
      <c r="U66" t="s">
        <v>116</v>
      </c>
      <c r="V66" t="s">
        <v>113</v>
      </c>
      <c r="W66" t="s">
        <v>113</v>
      </c>
      <c r="X66" t="s">
        <v>113</v>
      </c>
      <c r="Y66" t="s">
        <v>114</v>
      </c>
      <c r="Z66" t="s">
        <v>114</v>
      </c>
      <c r="AA66" t="s">
        <v>115</v>
      </c>
      <c r="AB66" t="s">
        <v>115</v>
      </c>
      <c r="AC66" t="s">
        <v>116</v>
      </c>
      <c r="AD66" t="s">
        <v>116</v>
      </c>
      <c r="AE66" t="s">
        <v>114</v>
      </c>
      <c r="AF66" t="s">
        <v>112</v>
      </c>
      <c r="AG66" t="s">
        <v>112</v>
      </c>
      <c r="AH66" t="s">
        <v>114</v>
      </c>
      <c r="AI66" t="s">
        <v>112</v>
      </c>
      <c r="AJ66" t="s">
        <v>115</v>
      </c>
      <c r="AK66" t="s">
        <v>115</v>
      </c>
      <c r="AL66" t="s">
        <v>114</v>
      </c>
      <c r="AM66" t="s">
        <v>114</v>
      </c>
      <c r="AN66" t="s">
        <v>114</v>
      </c>
      <c r="AO66" t="s">
        <v>114</v>
      </c>
      <c r="AP66" t="s">
        <v>203</v>
      </c>
      <c r="AS66" t="s">
        <v>438</v>
      </c>
      <c r="AT66" t="s">
        <v>234</v>
      </c>
      <c r="AU66" t="s">
        <v>439</v>
      </c>
      <c r="AV66" t="s">
        <v>440</v>
      </c>
      <c r="AW66" t="s">
        <v>441</v>
      </c>
      <c r="AX66" t="s">
        <v>442</v>
      </c>
      <c r="AZ66" t="s">
        <v>117</v>
      </c>
      <c r="BA66" t="s">
        <v>117</v>
      </c>
      <c r="BH66" t="s">
        <v>117</v>
      </c>
      <c r="BJ66" t="s">
        <v>140</v>
      </c>
      <c r="BK66" t="s">
        <v>117</v>
      </c>
      <c r="BP66" t="s">
        <v>140</v>
      </c>
      <c r="BQ66" t="s">
        <v>244</v>
      </c>
      <c r="BR66" t="s">
        <v>116</v>
      </c>
      <c r="BS66" t="s">
        <v>114</v>
      </c>
      <c r="BT66" t="s">
        <v>113</v>
      </c>
      <c r="BU66" t="s">
        <v>113</v>
      </c>
      <c r="BV66" t="s">
        <v>120</v>
      </c>
      <c r="BW66" t="s">
        <v>443</v>
      </c>
      <c r="BX66" t="s">
        <v>152</v>
      </c>
      <c r="BY66" t="s">
        <v>123</v>
      </c>
      <c r="BZ66" t="s">
        <v>114</v>
      </c>
      <c r="CA66" t="s">
        <v>114</v>
      </c>
      <c r="CB66" t="s">
        <v>114</v>
      </c>
      <c r="CC66" t="s">
        <v>213</v>
      </c>
      <c r="CD66" t="s">
        <v>140</v>
      </c>
      <c r="CE66" t="s">
        <v>444</v>
      </c>
      <c r="CF66" t="s">
        <v>189</v>
      </c>
      <c r="CG66" t="s">
        <v>208</v>
      </c>
      <c r="CH66" t="s">
        <v>214</v>
      </c>
      <c r="CI66" t="s">
        <v>145</v>
      </c>
      <c r="CJ66">
        <v>5</v>
      </c>
      <c r="CL66" s="1">
        <v>45702.15902777778</v>
      </c>
      <c r="CM66">
        <v>0</v>
      </c>
      <c r="CN66" t="s">
        <v>128</v>
      </c>
      <c r="CU66" t="b">
        <v>1</v>
      </c>
    </row>
    <row r="67" spans="1:99" x14ac:dyDescent="0.25">
      <c r="CL67" s="1">
        <v>45702.178472222222</v>
      </c>
      <c r="CM67">
        <v>0</v>
      </c>
      <c r="CN67" t="s">
        <v>128</v>
      </c>
      <c r="CU67" t="b">
        <v>0</v>
      </c>
    </row>
    <row r="68" spans="1:99" x14ac:dyDescent="0.25">
      <c r="A68" t="s">
        <v>114</v>
      </c>
      <c r="B68" t="s">
        <v>115</v>
      </c>
      <c r="C68" t="s">
        <v>114</v>
      </c>
      <c r="D68" t="s">
        <v>114</v>
      </c>
      <c r="E68" t="s">
        <v>114</v>
      </c>
      <c r="F68" t="s">
        <v>113</v>
      </c>
      <c r="G68" t="s">
        <v>113</v>
      </c>
      <c r="H68" t="s">
        <v>113</v>
      </c>
      <c r="I68" t="s">
        <v>114</v>
      </c>
      <c r="J68" t="s">
        <v>114</v>
      </c>
      <c r="K68" t="s">
        <v>113</v>
      </c>
      <c r="L68" t="s">
        <v>113</v>
      </c>
      <c r="M68" t="s">
        <v>115</v>
      </c>
      <c r="N68" t="s">
        <v>112</v>
      </c>
      <c r="O68" t="s">
        <v>114</v>
      </c>
      <c r="P68" t="s">
        <v>114</v>
      </c>
      <c r="Q68" t="s">
        <v>115</v>
      </c>
      <c r="R68" t="s">
        <v>114</v>
      </c>
      <c r="S68" t="s">
        <v>115</v>
      </c>
      <c r="T68" t="s">
        <v>114</v>
      </c>
      <c r="U68" t="s">
        <v>114</v>
      </c>
      <c r="V68" t="s">
        <v>114</v>
      </c>
      <c r="W68" t="s">
        <v>114</v>
      </c>
      <c r="X68" t="s">
        <v>112</v>
      </c>
      <c r="Y68" t="s">
        <v>114</v>
      </c>
      <c r="Z68" t="s">
        <v>115</v>
      </c>
      <c r="AA68" t="s">
        <v>114</v>
      </c>
      <c r="AB68" t="s">
        <v>114</v>
      </c>
      <c r="AC68" t="s">
        <v>112</v>
      </c>
      <c r="AD68" t="s">
        <v>114</v>
      </c>
      <c r="AE68" t="s">
        <v>114</v>
      </c>
      <c r="AF68" t="s">
        <v>112</v>
      </c>
      <c r="AG68" t="s">
        <v>112</v>
      </c>
      <c r="AH68" t="s">
        <v>114</v>
      </c>
      <c r="AI68" t="s">
        <v>114</v>
      </c>
      <c r="AJ68" t="s">
        <v>115</v>
      </c>
      <c r="AK68" t="s">
        <v>115</v>
      </c>
      <c r="AL68" t="s">
        <v>114</v>
      </c>
      <c r="AM68" t="s">
        <v>114</v>
      </c>
      <c r="AN68" t="s">
        <v>114</v>
      </c>
      <c r="AO68" t="s">
        <v>114</v>
      </c>
      <c r="AP68" t="s">
        <v>130</v>
      </c>
      <c r="AQ68" t="s">
        <v>129</v>
      </c>
      <c r="AS68" t="s">
        <v>445</v>
      </c>
      <c r="AT68" t="s">
        <v>446</v>
      </c>
      <c r="AU68" t="s">
        <v>447</v>
      </c>
      <c r="AV68" t="s">
        <v>348</v>
      </c>
      <c r="AW68" t="s">
        <v>382</v>
      </c>
      <c r="AY68" t="s">
        <v>117</v>
      </c>
      <c r="BA68" t="s">
        <v>117</v>
      </c>
      <c r="BH68" t="s">
        <v>117</v>
      </c>
      <c r="BJ68" t="s">
        <v>140</v>
      </c>
      <c r="BO68" t="s">
        <v>117</v>
      </c>
      <c r="BP68" t="s">
        <v>118</v>
      </c>
      <c r="BR68" t="s">
        <v>112</v>
      </c>
      <c r="BV68" t="s">
        <v>199</v>
      </c>
      <c r="BW68" t="s">
        <v>448</v>
      </c>
      <c r="BX68" t="s">
        <v>152</v>
      </c>
      <c r="BY68" t="s">
        <v>123</v>
      </c>
      <c r="BZ68" t="s">
        <v>114</v>
      </c>
      <c r="CA68" t="s">
        <v>113</v>
      </c>
      <c r="CB68" t="s">
        <v>113</v>
      </c>
      <c r="CC68" t="s">
        <v>213</v>
      </c>
      <c r="CD68" t="s">
        <v>118</v>
      </c>
      <c r="CE68" t="s">
        <v>449</v>
      </c>
      <c r="CF68" t="s">
        <v>450</v>
      </c>
      <c r="CG68" t="s">
        <v>208</v>
      </c>
      <c r="CH68" t="s">
        <v>155</v>
      </c>
      <c r="CI68" t="s">
        <v>210</v>
      </c>
      <c r="CJ68">
        <v>2</v>
      </c>
      <c r="CK68" t="s">
        <v>451</v>
      </c>
      <c r="CL68" s="1">
        <v>45702.193055555559</v>
      </c>
      <c r="CM68">
        <v>0</v>
      </c>
      <c r="CN68" t="s">
        <v>128</v>
      </c>
      <c r="CU68" t="b">
        <v>1</v>
      </c>
    </row>
    <row r="69" spans="1:99" x14ac:dyDescent="0.25">
      <c r="A69" t="s">
        <v>114</v>
      </c>
      <c r="B69" t="s">
        <v>114</v>
      </c>
      <c r="C69" t="s">
        <v>114</v>
      </c>
      <c r="D69" t="s">
        <v>115</v>
      </c>
      <c r="E69" t="s">
        <v>114</v>
      </c>
      <c r="F69" t="s">
        <v>114</v>
      </c>
      <c r="G69" t="s">
        <v>114</v>
      </c>
      <c r="H69" t="s">
        <v>115</v>
      </c>
      <c r="I69" t="s">
        <v>114</v>
      </c>
      <c r="J69" t="s">
        <v>115</v>
      </c>
      <c r="K69" t="s">
        <v>114</v>
      </c>
      <c r="L69" t="s">
        <v>114</v>
      </c>
      <c r="M69" t="s">
        <v>114</v>
      </c>
      <c r="N69" t="s">
        <v>114</v>
      </c>
      <c r="O69" t="s">
        <v>114</v>
      </c>
      <c r="P69" t="s">
        <v>114</v>
      </c>
      <c r="Q69" t="s">
        <v>114</v>
      </c>
      <c r="R69" t="s">
        <v>114</v>
      </c>
      <c r="S69" t="s">
        <v>115</v>
      </c>
      <c r="T69" t="s">
        <v>115</v>
      </c>
      <c r="U69" t="s">
        <v>114</v>
      </c>
      <c r="V69" t="s">
        <v>114</v>
      </c>
      <c r="W69" t="s">
        <v>114</v>
      </c>
      <c r="X69" t="s">
        <v>114</v>
      </c>
      <c r="Y69" t="s">
        <v>114</v>
      </c>
      <c r="Z69" t="s">
        <v>114</v>
      </c>
      <c r="AA69" t="s">
        <v>114</v>
      </c>
      <c r="AB69" t="s">
        <v>114</v>
      </c>
      <c r="AC69" t="s">
        <v>114</v>
      </c>
      <c r="AD69" t="s">
        <v>114</v>
      </c>
      <c r="AE69" t="s">
        <v>114</v>
      </c>
      <c r="AF69" t="s">
        <v>114</v>
      </c>
      <c r="AG69" t="s">
        <v>114</v>
      </c>
      <c r="AH69" t="s">
        <v>114</v>
      </c>
      <c r="AI69" t="s">
        <v>114</v>
      </c>
      <c r="AJ69" t="s">
        <v>114</v>
      </c>
      <c r="AK69" t="s">
        <v>114</v>
      </c>
      <c r="AL69" t="s">
        <v>114</v>
      </c>
      <c r="AM69" t="s">
        <v>114</v>
      </c>
      <c r="AN69" t="s">
        <v>114</v>
      </c>
      <c r="AO69" t="s">
        <v>114</v>
      </c>
      <c r="AP69" t="s">
        <v>129</v>
      </c>
      <c r="AQ69" t="s">
        <v>130</v>
      </c>
      <c r="AR69" t="s">
        <v>452</v>
      </c>
      <c r="AS69" t="s">
        <v>234</v>
      </c>
      <c r="AT69" t="s">
        <v>453</v>
      </c>
      <c r="AU69" t="s">
        <v>333</v>
      </c>
      <c r="AV69" t="s">
        <v>257</v>
      </c>
      <c r="AW69" t="s">
        <v>454</v>
      </c>
      <c r="AX69" t="s">
        <v>197</v>
      </c>
      <c r="BA69" t="s">
        <v>117</v>
      </c>
      <c r="BC69" t="s">
        <v>117</v>
      </c>
      <c r="BD69" t="s">
        <v>117</v>
      </c>
      <c r="BJ69" t="s">
        <v>140</v>
      </c>
      <c r="BO69" t="s">
        <v>117</v>
      </c>
      <c r="BP69" t="s">
        <v>118</v>
      </c>
      <c r="BQ69" t="s">
        <v>119</v>
      </c>
      <c r="BR69" t="s">
        <v>112</v>
      </c>
      <c r="BS69" t="s">
        <v>112</v>
      </c>
      <c r="BT69" t="s">
        <v>112</v>
      </c>
      <c r="BU69" t="s">
        <v>112</v>
      </c>
      <c r="BV69" t="s">
        <v>120</v>
      </c>
      <c r="BW69" t="s">
        <v>455</v>
      </c>
      <c r="BX69" t="s">
        <v>152</v>
      </c>
      <c r="BY69" t="s">
        <v>456</v>
      </c>
      <c r="BZ69" t="s">
        <v>116</v>
      </c>
      <c r="CA69" t="s">
        <v>114</v>
      </c>
      <c r="CB69" t="s">
        <v>115</v>
      </c>
      <c r="CC69" t="s">
        <v>249</v>
      </c>
      <c r="CD69" t="s">
        <v>118</v>
      </c>
      <c r="CE69" t="s">
        <v>457</v>
      </c>
      <c r="CF69" t="s">
        <v>458</v>
      </c>
      <c r="CG69" t="s">
        <v>208</v>
      </c>
      <c r="CH69" t="s">
        <v>126</v>
      </c>
      <c r="CI69" t="s">
        <v>156</v>
      </c>
      <c r="CJ69">
        <v>2</v>
      </c>
      <c r="CK69" t="s">
        <v>459</v>
      </c>
      <c r="CL69" s="1">
        <v>45702.204861111109</v>
      </c>
      <c r="CM69">
        <v>0</v>
      </c>
      <c r="CN69" t="s">
        <v>128</v>
      </c>
      <c r="CU69" t="b">
        <v>1</v>
      </c>
    </row>
    <row r="70" spans="1:99" x14ac:dyDescent="0.25">
      <c r="A70" t="s">
        <v>114</v>
      </c>
      <c r="B70" t="s">
        <v>115</v>
      </c>
      <c r="C70" t="s">
        <v>114</v>
      </c>
      <c r="D70" t="s">
        <v>115</v>
      </c>
      <c r="E70" t="s">
        <v>114</v>
      </c>
      <c r="F70" t="s">
        <v>114</v>
      </c>
      <c r="G70" t="s">
        <v>114</v>
      </c>
      <c r="H70" t="s">
        <v>115</v>
      </c>
      <c r="I70" t="s">
        <v>115</v>
      </c>
      <c r="J70" t="s">
        <v>115</v>
      </c>
      <c r="K70" t="s">
        <v>114</v>
      </c>
      <c r="L70" t="s">
        <v>114</v>
      </c>
      <c r="M70" t="s">
        <v>115</v>
      </c>
      <c r="N70" t="s">
        <v>115</v>
      </c>
      <c r="O70" t="s">
        <v>112</v>
      </c>
      <c r="P70" t="s">
        <v>113</v>
      </c>
      <c r="Q70" t="s">
        <v>114</v>
      </c>
      <c r="R70" t="s">
        <v>114</v>
      </c>
      <c r="S70" t="s">
        <v>115</v>
      </c>
      <c r="T70" t="s">
        <v>115</v>
      </c>
      <c r="U70" t="s">
        <v>116</v>
      </c>
      <c r="V70" t="s">
        <v>114</v>
      </c>
      <c r="W70" t="s">
        <v>115</v>
      </c>
      <c r="X70" t="s">
        <v>116</v>
      </c>
      <c r="Y70" t="s">
        <v>116</v>
      </c>
      <c r="Z70" t="s">
        <v>116</v>
      </c>
      <c r="AA70" t="s">
        <v>115</v>
      </c>
      <c r="AB70" t="s">
        <v>115</v>
      </c>
      <c r="AC70" t="s">
        <v>116</v>
      </c>
      <c r="AD70" t="s">
        <v>115</v>
      </c>
      <c r="AE70" t="s">
        <v>115</v>
      </c>
      <c r="AF70" t="s">
        <v>116</v>
      </c>
      <c r="AG70" t="s">
        <v>116</v>
      </c>
      <c r="AH70" t="s">
        <v>115</v>
      </c>
      <c r="AI70" t="s">
        <v>115</v>
      </c>
      <c r="AJ70" t="s">
        <v>114</v>
      </c>
      <c r="AK70" t="s">
        <v>116</v>
      </c>
      <c r="AL70" t="s">
        <v>114</v>
      </c>
      <c r="AM70" t="s">
        <v>115</v>
      </c>
      <c r="AN70" t="s">
        <v>114</v>
      </c>
      <c r="AO70" t="s">
        <v>114</v>
      </c>
      <c r="AP70" t="s">
        <v>236</v>
      </c>
      <c r="AQ70" t="s">
        <v>130</v>
      </c>
      <c r="AS70" t="s">
        <v>280</v>
      </c>
      <c r="AT70" t="s">
        <v>460</v>
      </c>
      <c r="AU70" t="s">
        <v>461</v>
      </c>
      <c r="AV70" t="s">
        <v>462</v>
      </c>
      <c r="AW70" t="s">
        <v>463</v>
      </c>
      <c r="BB70" t="s">
        <v>117</v>
      </c>
      <c r="BF70" t="s">
        <v>117</v>
      </c>
      <c r="BG70" t="s">
        <v>117</v>
      </c>
      <c r="BJ70" t="s">
        <v>140</v>
      </c>
      <c r="BL70" t="s">
        <v>117</v>
      </c>
      <c r="BP70" t="s">
        <v>118</v>
      </c>
      <c r="BQ70" t="s">
        <v>119</v>
      </c>
      <c r="BR70" t="s">
        <v>116</v>
      </c>
      <c r="BS70" t="s">
        <v>115</v>
      </c>
      <c r="BT70" t="s">
        <v>112</v>
      </c>
      <c r="BU70" t="s">
        <v>116</v>
      </c>
      <c r="BV70" t="s">
        <v>199</v>
      </c>
      <c r="BW70" t="s">
        <v>464</v>
      </c>
      <c r="BX70" t="s">
        <v>465</v>
      </c>
      <c r="BY70" t="s">
        <v>123</v>
      </c>
      <c r="BZ70" t="s">
        <v>116</v>
      </c>
      <c r="CA70" t="s">
        <v>115</v>
      </c>
      <c r="CB70" t="s">
        <v>115</v>
      </c>
      <c r="CC70" t="s">
        <v>165</v>
      </c>
      <c r="CD70" t="s">
        <v>140</v>
      </c>
      <c r="CE70" t="s">
        <v>466</v>
      </c>
      <c r="CF70" t="s">
        <v>467</v>
      </c>
      <c r="CG70" t="s">
        <v>201</v>
      </c>
      <c r="CH70" t="s">
        <v>144</v>
      </c>
      <c r="CI70" t="s">
        <v>145</v>
      </c>
      <c r="CJ70">
        <v>6</v>
      </c>
      <c r="CL70" s="1">
        <v>45702.335416666669</v>
      </c>
      <c r="CM70">
        <v>0</v>
      </c>
      <c r="CN70" t="s">
        <v>128</v>
      </c>
      <c r="CU70" t="b">
        <v>1</v>
      </c>
    </row>
    <row r="71" spans="1:99" x14ac:dyDescent="0.25">
      <c r="A71" t="s">
        <v>114</v>
      </c>
      <c r="B71" t="s">
        <v>116</v>
      </c>
      <c r="C71" t="s">
        <v>113</v>
      </c>
      <c r="D71" t="s">
        <v>113</v>
      </c>
      <c r="E71" t="s">
        <v>114</v>
      </c>
      <c r="F71" t="s">
        <v>113</v>
      </c>
      <c r="G71" t="s">
        <v>113</v>
      </c>
      <c r="H71" t="s">
        <v>113</v>
      </c>
      <c r="I71" t="s">
        <v>113</v>
      </c>
      <c r="J71" t="s">
        <v>115</v>
      </c>
      <c r="K71" t="s">
        <v>116</v>
      </c>
      <c r="L71" t="s">
        <v>113</v>
      </c>
      <c r="M71" t="s">
        <v>115</v>
      </c>
      <c r="N71" t="s">
        <v>115</v>
      </c>
      <c r="O71" t="s">
        <v>115</v>
      </c>
      <c r="P71" t="s">
        <v>115</v>
      </c>
      <c r="Q71" t="s">
        <v>115</v>
      </c>
      <c r="R71" t="s">
        <v>114</v>
      </c>
      <c r="S71" t="s">
        <v>116</v>
      </c>
      <c r="T71" t="s">
        <v>116</v>
      </c>
      <c r="U71" t="s">
        <v>116</v>
      </c>
      <c r="V71" t="s">
        <v>115</v>
      </c>
      <c r="W71" t="s">
        <v>115</v>
      </c>
      <c r="X71" t="s">
        <v>115</v>
      </c>
      <c r="Y71" t="s">
        <v>116</v>
      </c>
      <c r="Z71" t="s">
        <v>115</v>
      </c>
      <c r="AA71" t="s">
        <v>114</v>
      </c>
      <c r="AB71" t="s">
        <v>114</v>
      </c>
      <c r="AC71" t="s">
        <v>114</v>
      </c>
      <c r="AD71" t="s">
        <v>114</v>
      </c>
      <c r="AE71" t="s">
        <v>114</v>
      </c>
      <c r="AF71" t="s">
        <v>116</v>
      </c>
      <c r="AG71" t="s">
        <v>114</v>
      </c>
      <c r="AH71" t="s">
        <v>114</v>
      </c>
      <c r="AI71" t="s">
        <v>114</v>
      </c>
      <c r="AJ71" t="s">
        <v>116</v>
      </c>
      <c r="AK71" t="s">
        <v>114</v>
      </c>
      <c r="AL71" t="s">
        <v>113</v>
      </c>
      <c r="AM71" t="s">
        <v>115</v>
      </c>
      <c r="AN71" t="s">
        <v>116</v>
      </c>
      <c r="AO71" t="s">
        <v>114</v>
      </c>
      <c r="CL71" s="1">
        <v>45702.531944444447</v>
      </c>
      <c r="CM71">
        <v>0</v>
      </c>
      <c r="CN71" t="s">
        <v>128</v>
      </c>
      <c r="CU71" t="b">
        <v>0</v>
      </c>
    </row>
    <row r="72" spans="1:99" x14ac:dyDescent="0.25">
      <c r="A72" t="s">
        <v>114</v>
      </c>
      <c r="B72" t="s">
        <v>114</v>
      </c>
      <c r="C72" t="s">
        <v>113</v>
      </c>
      <c r="D72" t="s">
        <v>114</v>
      </c>
      <c r="E72" t="s">
        <v>116</v>
      </c>
      <c r="F72" t="s">
        <v>113</v>
      </c>
      <c r="G72" t="s">
        <v>113</v>
      </c>
      <c r="H72" t="s">
        <v>113</v>
      </c>
      <c r="I72" t="s">
        <v>116</v>
      </c>
      <c r="J72" t="s">
        <v>114</v>
      </c>
      <c r="K72" t="s">
        <v>114</v>
      </c>
      <c r="L72" t="s">
        <v>114</v>
      </c>
      <c r="M72" t="s">
        <v>116</v>
      </c>
      <c r="N72" t="s">
        <v>116</v>
      </c>
      <c r="O72" t="s">
        <v>116</v>
      </c>
      <c r="P72" t="s">
        <v>114</v>
      </c>
      <c r="Q72" t="s">
        <v>115</v>
      </c>
      <c r="R72" t="s">
        <v>114</v>
      </c>
      <c r="S72" t="s">
        <v>116</v>
      </c>
      <c r="T72" t="s">
        <v>116</v>
      </c>
      <c r="U72" t="s">
        <v>116</v>
      </c>
      <c r="V72" t="s">
        <v>115</v>
      </c>
      <c r="W72" t="s">
        <v>115</v>
      </c>
      <c r="X72" t="s">
        <v>114</v>
      </c>
      <c r="Y72" t="s">
        <v>116</v>
      </c>
      <c r="Z72" t="s">
        <v>116</v>
      </c>
      <c r="AA72" t="s">
        <v>114</v>
      </c>
      <c r="AB72" t="s">
        <v>114</v>
      </c>
      <c r="AC72" t="s">
        <v>115</v>
      </c>
      <c r="AD72" t="s">
        <v>116</v>
      </c>
      <c r="AE72" t="s">
        <v>115</v>
      </c>
      <c r="AF72" t="s">
        <v>116</v>
      </c>
      <c r="AG72" t="s">
        <v>116</v>
      </c>
      <c r="AH72" t="s">
        <v>115</v>
      </c>
      <c r="AI72" t="s">
        <v>114</v>
      </c>
      <c r="AJ72" t="s">
        <v>115</v>
      </c>
      <c r="AK72" t="s">
        <v>114</v>
      </c>
      <c r="AL72" t="s">
        <v>115</v>
      </c>
      <c r="AM72" t="s">
        <v>114</v>
      </c>
      <c r="AN72" t="s">
        <v>115</v>
      </c>
      <c r="AO72" t="s">
        <v>115</v>
      </c>
      <c r="AP72" t="s">
        <v>278</v>
      </c>
      <c r="AQ72" t="s">
        <v>215</v>
      </c>
      <c r="AR72" t="s">
        <v>129</v>
      </c>
      <c r="AS72" t="s">
        <v>468</v>
      </c>
      <c r="AT72" t="s">
        <v>469</v>
      </c>
      <c r="AU72" t="s">
        <v>470</v>
      </c>
      <c r="AV72" t="s">
        <v>471</v>
      </c>
      <c r="AW72" t="s">
        <v>442</v>
      </c>
      <c r="AX72" t="s">
        <v>472</v>
      </c>
      <c r="AY72" t="s">
        <v>117</v>
      </c>
      <c r="BA72" t="s">
        <v>117</v>
      </c>
      <c r="BD72" t="s">
        <v>117</v>
      </c>
      <c r="BJ72" t="s">
        <v>140</v>
      </c>
      <c r="BO72" t="s">
        <v>117</v>
      </c>
      <c r="BP72" t="s">
        <v>118</v>
      </c>
      <c r="BQ72" t="s">
        <v>119</v>
      </c>
      <c r="BR72" t="s">
        <v>112</v>
      </c>
      <c r="BS72" t="s">
        <v>112</v>
      </c>
      <c r="BT72" t="s">
        <v>112</v>
      </c>
      <c r="BU72" t="s">
        <v>112</v>
      </c>
      <c r="BV72" t="s">
        <v>193</v>
      </c>
      <c r="BW72" t="s">
        <v>473</v>
      </c>
      <c r="BX72" t="s">
        <v>152</v>
      </c>
      <c r="BY72" t="s">
        <v>123</v>
      </c>
      <c r="BZ72" t="s">
        <v>115</v>
      </c>
      <c r="CA72" t="s">
        <v>114</v>
      </c>
      <c r="CB72" t="s">
        <v>114</v>
      </c>
      <c r="CC72" t="s">
        <v>124</v>
      </c>
      <c r="CD72" t="s">
        <v>140</v>
      </c>
      <c r="CE72" t="s">
        <v>474</v>
      </c>
      <c r="CF72" t="s">
        <v>475</v>
      </c>
      <c r="CG72" t="s">
        <v>208</v>
      </c>
      <c r="CH72" t="s">
        <v>476</v>
      </c>
      <c r="CI72" t="s">
        <v>156</v>
      </c>
      <c r="CJ72">
        <v>1</v>
      </c>
      <c r="CL72" s="1">
        <v>45702.546527777777</v>
      </c>
      <c r="CM72">
        <v>0</v>
      </c>
      <c r="CN72" t="s">
        <v>128</v>
      </c>
      <c r="CU72" t="b">
        <v>1</v>
      </c>
    </row>
    <row r="73" spans="1:99" x14ac:dyDescent="0.25">
      <c r="A73" t="s">
        <v>114</v>
      </c>
      <c r="B73" t="s">
        <v>114</v>
      </c>
      <c r="C73" t="s">
        <v>114</v>
      </c>
      <c r="D73" t="s">
        <v>114</v>
      </c>
      <c r="E73" t="s">
        <v>114</v>
      </c>
      <c r="F73" t="s">
        <v>114</v>
      </c>
      <c r="G73" t="s">
        <v>114</v>
      </c>
      <c r="H73" t="s">
        <v>114</v>
      </c>
      <c r="I73" t="s">
        <v>114</v>
      </c>
      <c r="J73" t="s">
        <v>114</v>
      </c>
      <c r="K73" t="s">
        <v>114</v>
      </c>
      <c r="L73" t="s">
        <v>114</v>
      </c>
      <c r="M73" t="s">
        <v>114</v>
      </c>
      <c r="N73" t="s">
        <v>114</v>
      </c>
      <c r="O73" t="s">
        <v>114</v>
      </c>
      <c r="P73" t="s">
        <v>114</v>
      </c>
      <c r="Q73" t="s">
        <v>114</v>
      </c>
      <c r="R73" t="s">
        <v>114</v>
      </c>
      <c r="S73" t="s">
        <v>114</v>
      </c>
      <c r="T73" t="s">
        <v>114</v>
      </c>
      <c r="U73" t="s">
        <v>114</v>
      </c>
      <c r="V73" t="s">
        <v>114</v>
      </c>
      <c r="W73" t="s">
        <v>114</v>
      </c>
      <c r="X73" t="s">
        <v>114</v>
      </c>
      <c r="Y73" t="s">
        <v>114</v>
      </c>
      <c r="Z73" t="s">
        <v>114</v>
      </c>
      <c r="AA73" t="s">
        <v>114</v>
      </c>
      <c r="AB73" t="s">
        <v>114</v>
      </c>
      <c r="AC73" t="s">
        <v>114</v>
      </c>
      <c r="AD73" t="s">
        <v>114</v>
      </c>
      <c r="AE73" t="s">
        <v>114</v>
      </c>
      <c r="AF73" t="s">
        <v>114</v>
      </c>
      <c r="AG73" t="s">
        <v>114</v>
      </c>
      <c r="AH73" t="s">
        <v>114</v>
      </c>
      <c r="AI73" t="s">
        <v>114</v>
      </c>
      <c r="AJ73" t="s">
        <v>114</v>
      </c>
      <c r="AK73" t="s">
        <v>114</v>
      </c>
      <c r="AL73" t="s">
        <v>114</v>
      </c>
      <c r="AM73" t="s">
        <v>114</v>
      </c>
      <c r="AN73" t="s">
        <v>114</v>
      </c>
      <c r="AO73" t="s">
        <v>114</v>
      </c>
      <c r="AP73" t="s">
        <v>215</v>
      </c>
      <c r="AQ73" t="s">
        <v>477</v>
      </c>
      <c r="AR73" t="s">
        <v>478</v>
      </c>
      <c r="AS73" t="s">
        <v>396</v>
      </c>
      <c r="AT73" t="s">
        <v>479</v>
      </c>
      <c r="BB73" t="s">
        <v>117</v>
      </c>
      <c r="BJ73" t="s">
        <v>140</v>
      </c>
      <c r="BO73" t="s">
        <v>117</v>
      </c>
      <c r="BP73" t="s">
        <v>118</v>
      </c>
      <c r="BQ73" t="s">
        <v>119</v>
      </c>
      <c r="BV73" t="s">
        <v>120</v>
      </c>
      <c r="BX73" t="s">
        <v>152</v>
      </c>
      <c r="BY73" t="s">
        <v>375</v>
      </c>
      <c r="BZ73" t="s">
        <v>114</v>
      </c>
      <c r="CA73" t="s">
        <v>114</v>
      </c>
      <c r="CB73" t="s">
        <v>114</v>
      </c>
      <c r="CC73" t="s">
        <v>124</v>
      </c>
      <c r="CD73" t="s">
        <v>140</v>
      </c>
      <c r="CF73" t="s">
        <v>480</v>
      </c>
      <c r="CG73" t="s">
        <v>125</v>
      </c>
      <c r="CH73" t="s">
        <v>481</v>
      </c>
      <c r="CI73" t="s">
        <v>210</v>
      </c>
      <c r="CJ73">
        <v>1</v>
      </c>
      <c r="CL73" s="1">
        <v>45702.56527777778</v>
      </c>
      <c r="CM73">
        <v>0</v>
      </c>
      <c r="CN73" t="s">
        <v>128</v>
      </c>
      <c r="CU73" t="b">
        <v>1</v>
      </c>
    </row>
    <row r="74" spans="1:99" x14ac:dyDescent="0.25">
      <c r="CL74" s="1">
        <v>45702.595138888886</v>
      </c>
      <c r="CM74">
        <v>0</v>
      </c>
      <c r="CN74" t="s">
        <v>128</v>
      </c>
      <c r="CU74" t="b">
        <v>1</v>
      </c>
    </row>
    <row r="75" spans="1:99" x14ac:dyDescent="0.25">
      <c r="A75" t="s">
        <v>113</v>
      </c>
      <c r="B75" t="s">
        <v>113</v>
      </c>
      <c r="C75" t="s">
        <v>113</v>
      </c>
      <c r="D75" t="s">
        <v>113</v>
      </c>
      <c r="E75" t="s">
        <v>116</v>
      </c>
      <c r="F75" t="s">
        <v>112</v>
      </c>
      <c r="G75" t="s">
        <v>113</v>
      </c>
      <c r="H75" t="s">
        <v>112</v>
      </c>
      <c r="I75" t="s">
        <v>112</v>
      </c>
      <c r="J75" t="s">
        <v>113</v>
      </c>
      <c r="K75" t="s">
        <v>113</v>
      </c>
      <c r="L75" t="s">
        <v>113</v>
      </c>
      <c r="M75" t="s">
        <v>113</v>
      </c>
      <c r="N75" t="s">
        <v>113</v>
      </c>
      <c r="O75" t="s">
        <v>113</v>
      </c>
      <c r="P75" t="s">
        <v>113</v>
      </c>
      <c r="Q75" t="s">
        <v>113</v>
      </c>
      <c r="R75" t="s">
        <v>113</v>
      </c>
      <c r="S75" t="s">
        <v>116</v>
      </c>
      <c r="T75" t="s">
        <v>116</v>
      </c>
      <c r="U75" t="s">
        <v>116</v>
      </c>
      <c r="V75" t="s">
        <v>114</v>
      </c>
      <c r="W75" t="s">
        <v>114</v>
      </c>
      <c r="X75" t="s">
        <v>112</v>
      </c>
      <c r="Y75" t="s">
        <v>112</v>
      </c>
      <c r="Z75" t="s">
        <v>112</v>
      </c>
      <c r="AA75" t="s">
        <v>113</v>
      </c>
      <c r="AB75" t="s">
        <v>113</v>
      </c>
      <c r="AC75" t="s">
        <v>113</v>
      </c>
      <c r="AD75" t="s">
        <v>112</v>
      </c>
      <c r="AE75" t="s">
        <v>112</v>
      </c>
      <c r="AF75" t="s">
        <v>112</v>
      </c>
      <c r="AG75" t="s">
        <v>112</v>
      </c>
      <c r="AH75" t="s">
        <v>113</v>
      </c>
      <c r="AI75" t="s">
        <v>113</v>
      </c>
      <c r="AJ75" t="s">
        <v>114</v>
      </c>
      <c r="AK75" t="s">
        <v>114</v>
      </c>
      <c r="AL75" t="s">
        <v>114</v>
      </c>
      <c r="AM75" t="s">
        <v>114</v>
      </c>
      <c r="AN75" t="s">
        <v>114</v>
      </c>
      <c r="AO75" t="s">
        <v>113</v>
      </c>
      <c r="AP75" t="s">
        <v>130</v>
      </c>
      <c r="AQ75" t="s">
        <v>292</v>
      </c>
      <c r="AR75" t="s">
        <v>194</v>
      </c>
      <c r="AS75" t="s">
        <v>482</v>
      </c>
      <c r="AT75" t="s">
        <v>483</v>
      </c>
      <c r="AU75" t="s">
        <v>484</v>
      </c>
      <c r="BA75" t="s">
        <v>117</v>
      </c>
      <c r="BB75" t="s">
        <v>117</v>
      </c>
      <c r="BD75" t="s">
        <v>117</v>
      </c>
      <c r="BJ75" t="s">
        <v>140</v>
      </c>
      <c r="BO75" t="s">
        <v>117</v>
      </c>
      <c r="BP75" t="s">
        <v>118</v>
      </c>
      <c r="BQ75" t="s">
        <v>119</v>
      </c>
      <c r="BR75" t="s">
        <v>112</v>
      </c>
      <c r="BS75" t="s">
        <v>112</v>
      </c>
      <c r="BT75" t="s">
        <v>112</v>
      </c>
      <c r="BU75" t="s">
        <v>112</v>
      </c>
      <c r="BV75" t="s">
        <v>120</v>
      </c>
      <c r="BW75" t="s">
        <v>485</v>
      </c>
      <c r="BX75" t="s">
        <v>152</v>
      </c>
      <c r="BY75" t="s">
        <v>123</v>
      </c>
      <c r="BZ75" t="s">
        <v>114</v>
      </c>
      <c r="CA75" t="s">
        <v>113</v>
      </c>
      <c r="CB75" t="s">
        <v>113</v>
      </c>
      <c r="CC75" t="s">
        <v>213</v>
      </c>
      <c r="CD75" t="s">
        <v>118</v>
      </c>
      <c r="CF75" t="s">
        <v>486</v>
      </c>
      <c r="CG75" t="s">
        <v>143</v>
      </c>
      <c r="CH75" t="s">
        <v>126</v>
      </c>
      <c r="CI75" t="s">
        <v>156</v>
      </c>
      <c r="CJ75">
        <v>1</v>
      </c>
      <c r="CL75" s="1">
        <v>45702.798611111109</v>
      </c>
      <c r="CM75">
        <v>0</v>
      </c>
      <c r="CN75" t="s">
        <v>128</v>
      </c>
      <c r="CU75" t="b">
        <v>1</v>
      </c>
    </row>
    <row r="76" spans="1:99" x14ac:dyDescent="0.25">
      <c r="A76" t="s">
        <v>113</v>
      </c>
      <c r="B76" t="s">
        <v>114</v>
      </c>
      <c r="C76" t="s">
        <v>112</v>
      </c>
      <c r="D76" t="s">
        <v>114</v>
      </c>
      <c r="E76" t="s">
        <v>115</v>
      </c>
      <c r="F76" t="s">
        <v>112</v>
      </c>
      <c r="G76" t="s">
        <v>112</v>
      </c>
      <c r="H76" t="s">
        <v>114</v>
      </c>
      <c r="I76" t="s">
        <v>116</v>
      </c>
      <c r="J76" t="s">
        <v>115</v>
      </c>
      <c r="K76" t="s">
        <v>113</v>
      </c>
      <c r="L76" t="s">
        <v>113</v>
      </c>
      <c r="M76" t="s">
        <v>114</v>
      </c>
      <c r="N76" t="s">
        <v>113</v>
      </c>
      <c r="O76" t="s">
        <v>113</v>
      </c>
      <c r="P76" t="s">
        <v>114</v>
      </c>
      <c r="Q76" t="s">
        <v>114</v>
      </c>
      <c r="R76" t="s">
        <v>113</v>
      </c>
      <c r="S76" t="s">
        <v>115</v>
      </c>
      <c r="T76" t="s">
        <v>116</v>
      </c>
      <c r="U76" t="s">
        <v>116</v>
      </c>
      <c r="V76" t="s">
        <v>114</v>
      </c>
      <c r="W76" t="s">
        <v>115</v>
      </c>
      <c r="X76" t="s">
        <v>115</v>
      </c>
      <c r="Y76" t="s">
        <v>115</v>
      </c>
      <c r="Z76" t="s">
        <v>115</v>
      </c>
      <c r="AA76" t="s">
        <v>113</v>
      </c>
      <c r="AB76" t="s">
        <v>114</v>
      </c>
      <c r="AC76" t="s">
        <v>115</v>
      </c>
      <c r="AD76" t="s">
        <v>115</v>
      </c>
      <c r="AE76" t="s">
        <v>114</v>
      </c>
      <c r="AF76" t="s">
        <v>114</v>
      </c>
      <c r="AG76" t="s">
        <v>114</v>
      </c>
      <c r="AH76" t="s">
        <v>113</v>
      </c>
      <c r="AI76" t="s">
        <v>113</v>
      </c>
      <c r="AJ76" t="s">
        <v>115</v>
      </c>
      <c r="AK76" t="s">
        <v>115</v>
      </c>
      <c r="AL76" t="s">
        <v>113</v>
      </c>
      <c r="AM76" t="s">
        <v>114</v>
      </c>
      <c r="AN76" t="s">
        <v>113</v>
      </c>
      <c r="AO76" t="s">
        <v>113</v>
      </c>
      <c r="AP76" t="s">
        <v>487</v>
      </c>
      <c r="AQ76" t="s">
        <v>488</v>
      </c>
      <c r="AR76" t="s">
        <v>411</v>
      </c>
      <c r="AS76" t="s">
        <v>192</v>
      </c>
      <c r="AT76" t="s">
        <v>489</v>
      </c>
      <c r="AU76" t="s">
        <v>490</v>
      </c>
      <c r="AV76" t="s">
        <v>192</v>
      </c>
      <c r="AW76" t="s">
        <v>491</v>
      </c>
      <c r="AX76" t="s">
        <v>492</v>
      </c>
      <c r="BB76" t="s">
        <v>117</v>
      </c>
      <c r="BE76" t="s">
        <v>117</v>
      </c>
      <c r="BI76" t="s">
        <v>493</v>
      </c>
      <c r="BJ76" t="s">
        <v>140</v>
      </c>
      <c r="BO76" t="s">
        <v>117</v>
      </c>
      <c r="BP76" t="s">
        <v>118</v>
      </c>
      <c r="BQ76" t="s">
        <v>119</v>
      </c>
      <c r="BR76" t="s">
        <v>116</v>
      </c>
      <c r="BS76" t="s">
        <v>114</v>
      </c>
      <c r="BT76" t="s">
        <v>113</v>
      </c>
      <c r="BU76" t="s">
        <v>113</v>
      </c>
      <c r="BV76" t="s">
        <v>193</v>
      </c>
      <c r="BW76" t="s">
        <v>261</v>
      </c>
      <c r="BX76" t="s">
        <v>152</v>
      </c>
      <c r="BY76" t="s">
        <v>139</v>
      </c>
      <c r="BZ76" t="s">
        <v>115</v>
      </c>
      <c r="CA76" t="s">
        <v>114</v>
      </c>
      <c r="CB76" t="s">
        <v>114</v>
      </c>
      <c r="CC76" t="s">
        <v>213</v>
      </c>
      <c r="CD76" t="s">
        <v>118</v>
      </c>
      <c r="CE76" t="s">
        <v>494</v>
      </c>
      <c r="CF76" t="s">
        <v>495</v>
      </c>
      <c r="CG76" t="s">
        <v>208</v>
      </c>
      <c r="CH76" t="s">
        <v>155</v>
      </c>
      <c r="CI76" t="s">
        <v>210</v>
      </c>
      <c r="CJ76">
        <v>1</v>
      </c>
      <c r="CL76" s="1">
        <v>45702.963888888888</v>
      </c>
      <c r="CM76">
        <v>0</v>
      </c>
      <c r="CN76" t="s">
        <v>128</v>
      </c>
      <c r="CU76" t="b">
        <v>1</v>
      </c>
    </row>
    <row r="77" spans="1:99" x14ac:dyDescent="0.25">
      <c r="CL77" s="1">
        <v>45703.510416666664</v>
      </c>
      <c r="CM77">
        <v>0</v>
      </c>
      <c r="CN77" t="s">
        <v>128</v>
      </c>
      <c r="CU77" t="b">
        <v>1</v>
      </c>
    </row>
    <row r="78" spans="1:99" x14ac:dyDescent="0.25">
      <c r="A78" t="s">
        <v>115</v>
      </c>
      <c r="B78" t="s">
        <v>112</v>
      </c>
      <c r="C78" t="s">
        <v>112</v>
      </c>
      <c r="D78" t="s">
        <v>113</v>
      </c>
      <c r="E78" t="s">
        <v>112</v>
      </c>
      <c r="F78" t="s">
        <v>112</v>
      </c>
      <c r="G78" t="s">
        <v>113</v>
      </c>
      <c r="H78" t="s">
        <v>112</v>
      </c>
      <c r="I78" t="s">
        <v>112</v>
      </c>
      <c r="J78" t="s">
        <v>113</v>
      </c>
      <c r="K78" t="s">
        <v>113</v>
      </c>
      <c r="L78" t="s">
        <v>113</v>
      </c>
      <c r="M78" t="s">
        <v>114</v>
      </c>
      <c r="N78" t="s">
        <v>112</v>
      </c>
      <c r="O78" t="s">
        <v>112</v>
      </c>
      <c r="P78" t="s">
        <v>114</v>
      </c>
      <c r="Q78" t="s">
        <v>113</v>
      </c>
      <c r="R78" t="s">
        <v>114</v>
      </c>
      <c r="S78" t="s">
        <v>116</v>
      </c>
      <c r="T78" t="s">
        <v>116</v>
      </c>
      <c r="U78" t="s">
        <v>116</v>
      </c>
      <c r="V78" t="s">
        <v>114</v>
      </c>
      <c r="W78" t="s">
        <v>114</v>
      </c>
      <c r="X78" t="s">
        <v>115</v>
      </c>
      <c r="Y78" t="s">
        <v>114</v>
      </c>
      <c r="Z78" t="s">
        <v>116</v>
      </c>
      <c r="AA78" t="s">
        <v>114</v>
      </c>
      <c r="AB78" t="s">
        <v>114</v>
      </c>
      <c r="AC78" t="s">
        <v>116</v>
      </c>
      <c r="AD78" t="s">
        <v>116</v>
      </c>
      <c r="AE78" t="s">
        <v>116</v>
      </c>
      <c r="AF78" t="s">
        <v>116</v>
      </c>
      <c r="AG78" t="s">
        <v>116</v>
      </c>
      <c r="AH78" t="s">
        <v>116</v>
      </c>
      <c r="AI78" t="s">
        <v>116</v>
      </c>
      <c r="AJ78" t="s">
        <v>116</v>
      </c>
      <c r="AK78" t="s">
        <v>113</v>
      </c>
      <c r="AL78" t="s">
        <v>114</v>
      </c>
      <c r="AM78" t="s">
        <v>115</v>
      </c>
      <c r="AN78" t="s">
        <v>113</v>
      </c>
      <c r="AO78" t="s">
        <v>113</v>
      </c>
      <c r="CL78" s="1">
        <v>45703.563194444447</v>
      </c>
      <c r="CM78">
        <v>0</v>
      </c>
      <c r="CN78" t="s">
        <v>128</v>
      </c>
      <c r="CU78" t="b">
        <v>0</v>
      </c>
    </row>
    <row r="79" spans="1:99" x14ac:dyDescent="0.25">
      <c r="A79" t="s">
        <v>114</v>
      </c>
      <c r="B79" t="s">
        <v>114</v>
      </c>
      <c r="C79" t="s">
        <v>113</v>
      </c>
      <c r="D79" t="s">
        <v>114</v>
      </c>
      <c r="E79" t="s">
        <v>114</v>
      </c>
      <c r="F79" t="s">
        <v>113</v>
      </c>
      <c r="G79" t="s">
        <v>113</v>
      </c>
      <c r="H79" t="s">
        <v>113</v>
      </c>
      <c r="I79" t="s">
        <v>113</v>
      </c>
      <c r="J79" t="s">
        <v>114</v>
      </c>
      <c r="K79" t="s">
        <v>115</v>
      </c>
      <c r="L79" t="s">
        <v>114</v>
      </c>
      <c r="M79" t="s">
        <v>115</v>
      </c>
      <c r="N79" t="s">
        <v>115</v>
      </c>
      <c r="O79" t="s">
        <v>115</v>
      </c>
      <c r="P79" t="s">
        <v>114</v>
      </c>
      <c r="Q79" t="s">
        <v>114</v>
      </c>
      <c r="R79" t="s">
        <v>114</v>
      </c>
      <c r="S79" t="s">
        <v>114</v>
      </c>
      <c r="T79" t="s">
        <v>114</v>
      </c>
      <c r="U79" t="s">
        <v>114</v>
      </c>
      <c r="V79" t="s">
        <v>114</v>
      </c>
      <c r="W79" t="s">
        <v>114</v>
      </c>
      <c r="X79" t="s">
        <v>114</v>
      </c>
      <c r="Y79" t="s">
        <v>114</v>
      </c>
      <c r="Z79" t="s">
        <v>114</v>
      </c>
      <c r="AA79" t="s">
        <v>114</v>
      </c>
      <c r="AB79" t="s">
        <v>114</v>
      </c>
      <c r="AC79" t="s">
        <v>115</v>
      </c>
      <c r="AD79" t="s">
        <v>114</v>
      </c>
      <c r="AE79" t="s">
        <v>114</v>
      </c>
      <c r="AF79" t="s">
        <v>114</v>
      </c>
      <c r="AG79" t="s">
        <v>114</v>
      </c>
      <c r="AH79" t="s">
        <v>114</v>
      </c>
      <c r="AI79" t="s">
        <v>114</v>
      </c>
      <c r="AJ79" t="s">
        <v>115</v>
      </c>
      <c r="AK79" t="s">
        <v>114</v>
      </c>
      <c r="AL79" t="s">
        <v>114</v>
      </c>
      <c r="AM79" t="s">
        <v>115</v>
      </c>
      <c r="AN79" t="s">
        <v>115</v>
      </c>
      <c r="AO79" t="s">
        <v>114</v>
      </c>
      <c r="AP79" t="s">
        <v>496</v>
      </c>
      <c r="AQ79" t="s">
        <v>278</v>
      </c>
      <c r="AR79" t="s">
        <v>497</v>
      </c>
      <c r="AS79" t="s">
        <v>204</v>
      </c>
      <c r="AT79" t="s">
        <v>498</v>
      </c>
      <c r="AU79" t="s">
        <v>499</v>
      </c>
      <c r="BJ79" t="s">
        <v>118</v>
      </c>
      <c r="BO79" t="s">
        <v>117</v>
      </c>
      <c r="BP79" t="s">
        <v>118</v>
      </c>
      <c r="BQ79" t="s">
        <v>244</v>
      </c>
      <c r="BR79" t="s">
        <v>116</v>
      </c>
      <c r="BS79" t="s">
        <v>114</v>
      </c>
      <c r="BT79" t="s">
        <v>114</v>
      </c>
      <c r="BU79" t="s">
        <v>116</v>
      </c>
      <c r="BV79" t="s">
        <v>199</v>
      </c>
      <c r="BX79" t="s">
        <v>152</v>
      </c>
      <c r="BY79" t="s">
        <v>123</v>
      </c>
      <c r="BZ79" t="s">
        <v>114</v>
      </c>
      <c r="CA79" t="s">
        <v>114</v>
      </c>
      <c r="CB79" t="s">
        <v>114</v>
      </c>
      <c r="CC79" t="s">
        <v>213</v>
      </c>
      <c r="CD79" t="s">
        <v>118</v>
      </c>
      <c r="CE79" t="s">
        <v>500</v>
      </c>
      <c r="CG79" t="s">
        <v>201</v>
      </c>
      <c r="CH79" t="s">
        <v>144</v>
      </c>
      <c r="CI79" t="s">
        <v>145</v>
      </c>
      <c r="CJ79">
        <v>4</v>
      </c>
      <c r="CL79" s="1">
        <v>45703.587500000001</v>
      </c>
      <c r="CM79">
        <v>0</v>
      </c>
      <c r="CN79" t="s">
        <v>128</v>
      </c>
      <c r="CU79" t="b">
        <v>1</v>
      </c>
    </row>
    <row r="80" spans="1:99" x14ac:dyDescent="0.25">
      <c r="CL80" s="1">
        <v>45703.647222222222</v>
      </c>
      <c r="CM80">
        <v>0</v>
      </c>
      <c r="CN80" t="s">
        <v>128</v>
      </c>
      <c r="CU80" t="b">
        <v>0</v>
      </c>
    </row>
    <row r="81" spans="1:99" x14ac:dyDescent="0.25">
      <c r="CL81" s="1">
        <v>45703.65</v>
      </c>
      <c r="CM81">
        <v>0</v>
      </c>
      <c r="CN81" t="s">
        <v>128</v>
      </c>
      <c r="CU81" t="b">
        <v>0</v>
      </c>
    </row>
    <row r="82" spans="1:99" x14ac:dyDescent="0.25">
      <c r="CL82" s="1">
        <v>45703.652083333334</v>
      </c>
      <c r="CM82">
        <v>0</v>
      </c>
      <c r="CN82" t="s">
        <v>128</v>
      </c>
      <c r="CU82" t="b">
        <v>0</v>
      </c>
    </row>
    <row r="83" spans="1:99" x14ac:dyDescent="0.25">
      <c r="CL83" s="1">
        <v>45703.654166666667</v>
      </c>
      <c r="CM83">
        <v>0</v>
      </c>
      <c r="CN83" t="s">
        <v>128</v>
      </c>
      <c r="CU83" t="b">
        <v>0</v>
      </c>
    </row>
    <row r="84" spans="1:99" x14ac:dyDescent="0.25">
      <c r="CL84" s="1">
        <v>45703.654861111114</v>
      </c>
      <c r="CM84">
        <v>0</v>
      </c>
      <c r="CN84" t="s">
        <v>128</v>
      </c>
      <c r="CU84" t="b">
        <v>0</v>
      </c>
    </row>
    <row r="85" spans="1:99" x14ac:dyDescent="0.25">
      <c r="CL85" s="1">
        <v>45703.666666666664</v>
      </c>
      <c r="CM85">
        <v>0</v>
      </c>
      <c r="CN85" t="s">
        <v>128</v>
      </c>
      <c r="CU85" t="b">
        <v>0</v>
      </c>
    </row>
    <row r="86" spans="1:99" x14ac:dyDescent="0.25">
      <c r="A86" t="s">
        <v>114</v>
      </c>
      <c r="B86" t="s">
        <v>114</v>
      </c>
      <c r="C86" t="s">
        <v>113</v>
      </c>
      <c r="D86" t="s">
        <v>113</v>
      </c>
      <c r="E86" t="s">
        <v>114</v>
      </c>
      <c r="F86" t="s">
        <v>114</v>
      </c>
      <c r="G86" t="s">
        <v>113</v>
      </c>
      <c r="H86" t="s">
        <v>114</v>
      </c>
      <c r="I86" t="s">
        <v>115</v>
      </c>
      <c r="J86" t="s">
        <v>114</v>
      </c>
      <c r="K86" t="s">
        <v>115</v>
      </c>
      <c r="L86" t="s">
        <v>114</v>
      </c>
      <c r="M86" t="s">
        <v>116</v>
      </c>
      <c r="N86" t="s">
        <v>116</v>
      </c>
      <c r="O86" t="s">
        <v>114</v>
      </c>
      <c r="P86" t="s">
        <v>114</v>
      </c>
      <c r="Q86" t="s">
        <v>115</v>
      </c>
      <c r="R86" t="s">
        <v>115</v>
      </c>
      <c r="S86" t="s">
        <v>115</v>
      </c>
      <c r="T86" t="s">
        <v>115</v>
      </c>
      <c r="U86" t="s">
        <v>114</v>
      </c>
      <c r="V86" t="s">
        <v>114</v>
      </c>
      <c r="W86" t="s">
        <v>114</v>
      </c>
      <c r="X86" t="s">
        <v>114</v>
      </c>
      <c r="Y86" t="s">
        <v>114</v>
      </c>
      <c r="Z86" t="s">
        <v>114</v>
      </c>
      <c r="AA86" t="s">
        <v>115</v>
      </c>
      <c r="AB86" t="s">
        <v>115</v>
      </c>
      <c r="AC86" t="s">
        <v>115</v>
      </c>
      <c r="AD86" t="s">
        <v>116</v>
      </c>
      <c r="AE86" t="s">
        <v>116</v>
      </c>
      <c r="AF86" t="s">
        <v>115</v>
      </c>
      <c r="AG86" t="s">
        <v>115</v>
      </c>
      <c r="AH86" t="s">
        <v>115</v>
      </c>
      <c r="AI86" t="s">
        <v>114</v>
      </c>
      <c r="AJ86" t="s">
        <v>114</v>
      </c>
      <c r="AK86" t="s">
        <v>114</v>
      </c>
      <c r="AL86" t="s">
        <v>114</v>
      </c>
      <c r="AM86" t="s">
        <v>114</v>
      </c>
      <c r="AN86" t="s">
        <v>114</v>
      </c>
      <c r="AO86" t="s">
        <v>113</v>
      </c>
      <c r="AP86" t="s">
        <v>496</v>
      </c>
      <c r="AQ86" t="s">
        <v>203</v>
      </c>
      <c r="AR86" t="s">
        <v>232</v>
      </c>
      <c r="AS86" t="s">
        <v>132</v>
      </c>
      <c r="AT86" t="s">
        <v>501</v>
      </c>
      <c r="AV86" t="s">
        <v>502</v>
      </c>
      <c r="AW86" t="s">
        <v>503</v>
      </c>
      <c r="AY86" t="s">
        <v>117</v>
      </c>
      <c r="BB86" t="s">
        <v>117</v>
      </c>
      <c r="BC86" t="s">
        <v>117</v>
      </c>
      <c r="BJ86" t="s">
        <v>118</v>
      </c>
      <c r="BK86" t="s">
        <v>117</v>
      </c>
      <c r="BL86" t="s">
        <v>117</v>
      </c>
      <c r="BP86" t="s">
        <v>118</v>
      </c>
      <c r="BQ86" t="s">
        <v>119</v>
      </c>
      <c r="BR86" t="s">
        <v>112</v>
      </c>
      <c r="BS86" t="s">
        <v>112</v>
      </c>
      <c r="BT86" t="s">
        <v>112</v>
      </c>
      <c r="BU86" t="s">
        <v>112</v>
      </c>
      <c r="BV86" t="s">
        <v>120</v>
      </c>
      <c r="BW86" t="s">
        <v>504</v>
      </c>
      <c r="BX86" t="s">
        <v>152</v>
      </c>
      <c r="BY86" t="s">
        <v>139</v>
      </c>
      <c r="BZ86" t="s">
        <v>116</v>
      </c>
      <c r="CA86" t="s">
        <v>116</v>
      </c>
      <c r="CB86" t="s">
        <v>116</v>
      </c>
      <c r="CC86" t="s">
        <v>165</v>
      </c>
      <c r="CD86" t="s">
        <v>140</v>
      </c>
      <c r="CE86" t="s">
        <v>505</v>
      </c>
      <c r="CF86" t="s">
        <v>506</v>
      </c>
      <c r="CG86" t="s">
        <v>208</v>
      </c>
      <c r="CH86" t="s">
        <v>214</v>
      </c>
      <c r="CI86" t="s">
        <v>210</v>
      </c>
      <c r="CJ86">
        <v>1</v>
      </c>
      <c r="CK86" t="s">
        <v>507</v>
      </c>
      <c r="CL86" s="1">
        <v>45703.668055555558</v>
      </c>
      <c r="CM86">
        <v>0</v>
      </c>
      <c r="CN86" t="s">
        <v>128</v>
      </c>
      <c r="CU86" t="b">
        <v>1</v>
      </c>
    </row>
    <row r="87" spans="1:99" x14ac:dyDescent="0.25">
      <c r="A87" t="s">
        <v>114</v>
      </c>
      <c r="B87" t="s">
        <v>114</v>
      </c>
      <c r="C87" t="s">
        <v>114</v>
      </c>
      <c r="D87" t="s">
        <v>114</v>
      </c>
      <c r="E87" t="s">
        <v>116</v>
      </c>
      <c r="F87" t="s">
        <v>115</v>
      </c>
      <c r="G87" t="s">
        <v>114</v>
      </c>
      <c r="H87" t="s">
        <v>114</v>
      </c>
      <c r="I87" t="s">
        <v>114</v>
      </c>
      <c r="J87" t="s">
        <v>115</v>
      </c>
      <c r="K87" t="s">
        <v>115</v>
      </c>
      <c r="L87" t="s">
        <v>114</v>
      </c>
      <c r="M87" t="s">
        <v>116</v>
      </c>
      <c r="N87" t="s">
        <v>114</v>
      </c>
      <c r="O87" t="s">
        <v>114</v>
      </c>
      <c r="P87" t="s">
        <v>115</v>
      </c>
      <c r="Q87" t="s">
        <v>115</v>
      </c>
      <c r="R87" t="s">
        <v>115</v>
      </c>
      <c r="S87" t="s">
        <v>116</v>
      </c>
      <c r="T87" t="s">
        <v>116</v>
      </c>
      <c r="U87" t="s">
        <v>116</v>
      </c>
      <c r="V87" t="s">
        <v>115</v>
      </c>
      <c r="W87" t="s">
        <v>115</v>
      </c>
      <c r="X87" t="s">
        <v>115</v>
      </c>
      <c r="Y87" t="s">
        <v>115</v>
      </c>
      <c r="Z87" t="s">
        <v>115</v>
      </c>
      <c r="AA87" t="s">
        <v>115</v>
      </c>
      <c r="AB87" t="s">
        <v>115</v>
      </c>
      <c r="AC87" t="s">
        <v>115</v>
      </c>
      <c r="AD87" t="s">
        <v>115</v>
      </c>
      <c r="AE87" t="s">
        <v>115</v>
      </c>
      <c r="AF87" t="s">
        <v>115</v>
      </c>
      <c r="AG87" t="s">
        <v>115</v>
      </c>
      <c r="AH87" t="s">
        <v>115</v>
      </c>
      <c r="AI87" t="s">
        <v>115</v>
      </c>
      <c r="AJ87" t="s">
        <v>115</v>
      </c>
      <c r="AK87" t="s">
        <v>114</v>
      </c>
      <c r="AL87" t="s">
        <v>115</v>
      </c>
      <c r="AM87" t="s">
        <v>114</v>
      </c>
      <c r="AN87" t="s">
        <v>115</v>
      </c>
      <c r="AO87" t="s">
        <v>114</v>
      </c>
      <c r="AP87" t="s">
        <v>277</v>
      </c>
      <c r="AQ87" t="s">
        <v>508</v>
      </c>
      <c r="AR87" t="s">
        <v>169</v>
      </c>
      <c r="AS87" t="s">
        <v>186</v>
      </c>
      <c r="AT87" t="s">
        <v>267</v>
      </c>
      <c r="AU87" t="s">
        <v>509</v>
      </c>
      <c r="AV87" t="s">
        <v>510</v>
      </c>
      <c r="AW87" t="s">
        <v>511</v>
      </c>
      <c r="AX87" t="s">
        <v>175</v>
      </c>
      <c r="BC87" t="s">
        <v>117</v>
      </c>
      <c r="BD87" t="s">
        <v>117</v>
      </c>
      <c r="BG87" t="s">
        <v>117</v>
      </c>
      <c r="BJ87" t="s">
        <v>140</v>
      </c>
      <c r="BM87" t="s">
        <v>117</v>
      </c>
      <c r="BP87" t="s">
        <v>140</v>
      </c>
      <c r="BQ87" t="s">
        <v>244</v>
      </c>
      <c r="BR87" t="s">
        <v>115</v>
      </c>
      <c r="BS87" t="s">
        <v>115</v>
      </c>
      <c r="BT87" t="s">
        <v>113</v>
      </c>
      <c r="BU87" t="s">
        <v>114</v>
      </c>
      <c r="BV87" t="s">
        <v>193</v>
      </c>
      <c r="BX87" t="s">
        <v>152</v>
      </c>
      <c r="BY87" t="s">
        <v>123</v>
      </c>
      <c r="BZ87" t="s">
        <v>115</v>
      </c>
      <c r="CA87" t="s">
        <v>114</v>
      </c>
      <c r="CB87" t="s">
        <v>114</v>
      </c>
      <c r="CC87" t="s">
        <v>124</v>
      </c>
      <c r="CD87" t="s">
        <v>140</v>
      </c>
      <c r="CE87" t="s">
        <v>189</v>
      </c>
      <c r="CF87" t="s">
        <v>512</v>
      </c>
      <c r="CG87" t="s">
        <v>143</v>
      </c>
      <c r="CH87" t="s">
        <v>126</v>
      </c>
      <c r="CI87" t="s">
        <v>145</v>
      </c>
      <c r="CJ87">
        <v>3</v>
      </c>
      <c r="CL87" s="1">
        <v>45703.67083333333</v>
      </c>
      <c r="CM87">
        <v>0</v>
      </c>
      <c r="CN87" t="s">
        <v>128</v>
      </c>
      <c r="CU87" t="b">
        <v>1</v>
      </c>
    </row>
    <row r="88" spans="1:99" x14ac:dyDescent="0.25">
      <c r="CL88" s="1">
        <v>45703.67083333333</v>
      </c>
      <c r="CM88">
        <v>0</v>
      </c>
      <c r="CN88" t="s">
        <v>128</v>
      </c>
      <c r="CU88" t="b">
        <v>0</v>
      </c>
    </row>
    <row r="89" spans="1:99" x14ac:dyDescent="0.25">
      <c r="A89" t="s">
        <v>114</v>
      </c>
      <c r="B89" t="s">
        <v>115</v>
      </c>
      <c r="C89" t="s">
        <v>113</v>
      </c>
      <c r="D89" t="s">
        <v>114</v>
      </c>
      <c r="E89" t="s">
        <v>114</v>
      </c>
      <c r="F89" t="s">
        <v>115</v>
      </c>
      <c r="G89" t="s">
        <v>114</v>
      </c>
      <c r="H89" t="s">
        <v>114</v>
      </c>
      <c r="I89" t="s">
        <v>114</v>
      </c>
      <c r="J89" t="s">
        <v>114</v>
      </c>
      <c r="K89" t="s">
        <v>115</v>
      </c>
      <c r="L89" t="s">
        <v>114</v>
      </c>
      <c r="M89" t="s">
        <v>115</v>
      </c>
      <c r="N89" t="s">
        <v>115</v>
      </c>
      <c r="O89" t="s">
        <v>115</v>
      </c>
      <c r="P89" t="s">
        <v>115</v>
      </c>
      <c r="Q89" t="s">
        <v>115</v>
      </c>
      <c r="R89" t="s">
        <v>114</v>
      </c>
      <c r="S89" t="s">
        <v>115</v>
      </c>
      <c r="T89" t="s">
        <v>115</v>
      </c>
      <c r="U89" t="s">
        <v>114</v>
      </c>
      <c r="V89" t="s">
        <v>114</v>
      </c>
      <c r="W89" t="s">
        <v>115</v>
      </c>
      <c r="X89" t="s">
        <v>115</v>
      </c>
      <c r="Y89" t="s">
        <v>115</v>
      </c>
      <c r="Z89" t="s">
        <v>115</v>
      </c>
      <c r="AA89" t="s">
        <v>115</v>
      </c>
      <c r="AB89" t="s">
        <v>115</v>
      </c>
      <c r="AC89" t="s">
        <v>115</v>
      </c>
      <c r="AD89" t="s">
        <v>115</v>
      </c>
      <c r="AE89" t="s">
        <v>114</v>
      </c>
      <c r="AF89" t="s">
        <v>115</v>
      </c>
      <c r="AG89" t="s">
        <v>115</v>
      </c>
      <c r="AH89" t="s">
        <v>114</v>
      </c>
      <c r="AI89" t="s">
        <v>115</v>
      </c>
      <c r="AJ89" t="s">
        <v>115</v>
      </c>
      <c r="AK89" t="s">
        <v>114</v>
      </c>
      <c r="AL89" t="s">
        <v>114</v>
      </c>
      <c r="AM89" t="s">
        <v>115</v>
      </c>
      <c r="AN89" t="s">
        <v>115</v>
      </c>
      <c r="AO89" t="s">
        <v>114</v>
      </c>
      <c r="AP89" t="s">
        <v>130</v>
      </c>
      <c r="AQ89" t="s">
        <v>203</v>
      </c>
      <c r="AR89" t="s">
        <v>194</v>
      </c>
      <c r="AS89" t="s">
        <v>513</v>
      </c>
      <c r="AT89" t="s">
        <v>514</v>
      </c>
      <c r="AU89" t="s">
        <v>515</v>
      </c>
      <c r="AV89" t="s">
        <v>516</v>
      </c>
      <c r="AW89" t="s">
        <v>517</v>
      </c>
      <c r="AX89" t="s">
        <v>462</v>
      </c>
      <c r="BB89" t="s">
        <v>117</v>
      </c>
      <c r="BC89" t="s">
        <v>117</v>
      </c>
      <c r="BF89" t="s">
        <v>117</v>
      </c>
      <c r="BJ89" t="s">
        <v>140</v>
      </c>
      <c r="BO89" t="s">
        <v>117</v>
      </c>
      <c r="BP89" t="s">
        <v>118</v>
      </c>
      <c r="BQ89" t="s">
        <v>119</v>
      </c>
      <c r="BR89" t="s">
        <v>112</v>
      </c>
      <c r="BS89" t="s">
        <v>112</v>
      </c>
      <c r="BT89" t="s">
        <v>112</v>
      </c>
      <c r="BU89" t="s">
        <v>115</v>
      </c>
      <c r="BV89" t="s">
        <v>120</v>
      </c>
      <c r="BW89" t="s">
        <v>518</v>
      </c>
      <c r="BX89" t="s">
        <v>122</v>
      </c>
      <c r="BY89" t="s">
        <v>123</v>
      </c>
      <c r="BZ89" t="s">
        <v>115</v>
      </c>
      <c r="CA89" t="s">
        <v>114</v>
      </c>
      <c r="CB89" t="s">
        <v>114</v>
      </c>
      <c r="CC89" t="s">
        <v>249</v>
      </c>
      <c r="CD89" t="s">
        <v>140</v>
      </c>
      <c r="CE89" t="s">
        <v>519</v>
      </c>
      <c r="CF89" t="s">
        <v>520</v>
      </c>
      <c r="CG89" t="s">
        <v>208</v>
      </c>
      <c r="CH89" t="s">
        <v>521</v>
      </c>
      <c r="CI89" t="s">
        <v>210</v>
      </c>
      <c r="CJ89">
        <v>1</v>
      </c>
      <c r="CK89" t="s">
        <v>522</v>
      </c>
      <c r="CL89" s="1">
        <v>45703.713194444441</v>
      </c>
      <c r="CM89">
        <v>0</v>
      </c>
      <c r="CN89" t="s">
        <v>128</v>
      </c>
      <c r="CU89" t="b">
        <v>1</v>
      </c>
    </row>
    <row r="90" spans="1:99" x14ac:dyDescent="0.25">
      <c r="A90" t="s">
        <v>113</v>
      </c>
      <c r="B90" t="s">
        <v>113</v>
      </c>
      <c r="C90" t="s">
        <v>113</v>
      </c>
      <c r="D90" t="s">
        <v>113</v>
      </c>
      <c r="E90" t="s">
        <v>113</v>
      </c>
      <c r="F90" t="s">
        <v>112</v>
      </c>
      <c r="G90" t="s">
        <v>113</v>
      </c>
      <c r="H90" t="s">
        <v>112</v>
      </c>
      <c r="I90" t="s">
        <v>112</v>
      </c>
      <c r="J90" t="s">
        <v>112</v>
      </c>
      <c r="K90" t="s">
        <v>112</v>
      </c>
      <c r="L90" t="s">
        <v>113</v>
      </c>
      <c r="M90" t="s">
        <v>112</v>
      </c>
      <c r="N90" t="s">
        <v>115</v>
      </c>
      <c r="O90" t="s">
        <v>115</v>
      </c>
      <c r="P90" t="s">
        <v>114</v>
      </c>
      <c r="Q90" t="s">
        <v>114</v>
      </c>
      <c r="R90" t="s">
        <v>113</v>
      </c>
      <c r="S90" t="s">
        <v>113</v>
      </c>
      <c r="T90" t="s">
        <v>114</v>
      </c>
      <c r="U90" t="s">
        <v>113</v>
      </c>
      <c r="V90" t="s">
        <v>113</v>
      </c>
      <c r="W90" t="s">
        <v>113</v>
      </c>
      <c r="X90" t="s">
        <v>113</v>
      </c>
      <c r="Y90" t="s">
        <v>114</v>
      </c>
      <c r="Z90" t="s">
        <v>114</v>
      </c>
      <c r="AA90" t="s">
        <v>114</v>
      </c>
      <c r="AB90" t="s">
        <v>114</v>
      </c>
      <c r="AC90" t="s">
        <v>114</v>
      </c>
      <c r="AD90" t="s">
        <v>114</v>
      </c>
      <c r="AE90" t="s">
        <v>113</v>
      </c>
      <c r="AF90" t="s">
        <v>112</v>
      </c>
      <c r="AG90" t="s">
        <v>113</v>
      </c>
      <c r="AH90" t="s">
        <v>113</v>
      </c>
      <c r="AI90" t="s">
        <v>113</v>
      </c>
      <c r="AJ90" t="s">
        <v>114</v>
      </c>
      <c r="AK90" t="s">
        <v>113</v>
      </c>
      <c r="AL90" t="s">
        <v>113</v>
      </c>
      <c r="AM90" t="s">
        <v>114</v>
      </c>
      <c r="AN90" t="s">
        <v>113</v>
      </c>
      <c r="AO90" t="s">
        <v>113</v>
      </c>
      <c r="AP90" t="s">
        <v>523</v>
      </c>
      <c r="AQ90" t="s">
        <v>524</v>
      </c>
      <c r="AR90" t="s">
        <v>525</v>
      </c>
      <c r="AS90" t="s">
        <v>526</v>
      </c>
      <c r="AT90" t="s">
        <v>527</v>
      </c>
      <c r="AU90" t="s">
        <v>528</v>
      </c>
      <c r="AV90" t="s">
        <v>529</v>
      </c>
      <c r="AW90" t="s">
        <v>529</v>
      </c>
      <c r="AX90" t="s">
        <v>529</v>
      </c>
      <c r="AY90" t="s">
        <v>117</v>
      </c>
      <c r="BB90" t="s">
        <v>117</v>
      </c>
      <c r="BC90" t="s">
        <v>117</v>
      </c>
      <c r="BJ90" t="s">
        <v>140</v>
      </c>
      <c r="BK90" t="s">
        <v>117</v>
      </c>
      <c r="BP90" t="s">
        <v>118</v>
      </c>
      <c r="BQ90" t="s">
        <v>119</v>
      </c>
      <c r="BR90" t="s">
        <v>112</v>
      </c>
      <c r="BS90" t="s">
        <v>112</v>
      </c>
      <c r="BT90" t="s">
        <v>112</v>
      </c>
      <c r="BU90" t="s">
        <v>112</v>
      </c>
      <c r="BV90" t="s">
        <v>120</v>
      </c>
      <c r="BW90" t="s">
        <v>530</v>
      </c>
      <c r="BX90" t="s">
        <v>152</v>
      </c>
      <c r="BY90" t="s">
        <v>361</v>
      </c>
      <c r="BZ90" t="s">
        <v>113</v>
      </c>
      <c r="CA90" t="s">
        <v>113</v>
      </c>
      <c r="CB90" t="s">
        <v>113</v>
      </c>
      <c r="CC90" t="s">
        <v>165</v>
      </c>
      <c r="CD90" t="s">
        <v>140</v>
      </c>
      <c r="CE90" t="s">
        <v>531</v>
      </c>
      <c r="CF90" t="s">
        <v>532</v>
      </c>
      <c r="CG90" t="s">
        <v>533</v>
      </c>
      <c r="CH90" t="s">
        <v>534</v>
      </c>
      <c r="CI90" t="s">
        <v>210</v>
      </c>
      <c r="CJ90">
        <v>1</v>
      </c>
      <c r="CK90" t="s">
        <v>535</v>
      </c>
      <c r="CL90" s="1">
        <v>45704.684027777781</v>
      </c>
      <c r="CM90">
        <v>0</v>
      </c>
      <c r="CN90" t="s">
        <v>128</v>
      </c>
      <c r="CU90" t="b">
        <v>1</v>
      </c>
    </row>
    <row r="91" spans="1:99" x14ac:dyDescent="0.25">
      <c r="A91" t="s">
        <v>114</v>
      </c>
      <c r="B91" t="s">
        <v>113</v>
      </c>
      <c r="C91" t="s">
        <v>113</v>
      </c>
      <c r="D91" t="s">
        <v>113</v>
      </c>
      <c r="E91" t="s">
        <v>116</v>
      </c>
      <c r="F91" t="s">
        <v>113</v>
      </c>
      <c r="G91" t="s">
        <v>113</v>
      </c>
      <c r="H91" t="s">
        <v>113</v>
      </c>
      <c r="I91" t="s">
        <v>112</v>
      </c>
      <c r="J91" t="s">
        <v>116</v>
      </c>
      <c r="K91" t="s">
        <v>114</v>
      </c>
      <c r="L91" t="s">
        <v>114</v>
      </c>
      <c r="M91" t="s">
        <v>116</v>
      </c>
      <c r="N91" t="s">
        <v>112</v>
      </c>
      <c r="O91" t="s">
        <v>112</v>
      </c>
      <c r="P91" t="s">
        <v>114</v>
      </c>
      <c r="Q91" t="s">
        <v>114</v>
      </c>
      <c r="R91" t="s">
        <v>114</v>
      </c>
      <c r="S91" t="s">
        <v>116</v>
      </c>
      <c r="T91" t="s">
        <v>115</v>
      </c>
      <c r="U91" t="s">
        <v>116</v>
      </c>
      <c r="V91" t="s">
        <v>114</v>
      </c>
      <c r="W91" t="s">
        <v>114</v>
      </c>
      <c r="X91" t="s">
        <v>114</v>
      </c>
      <c r="Y91" t="s">
        <v>114</v>
      </c>
      <c r="Z91" t="s">
        <v>114</v>
      </c>
      <c r="AA91" t="s">
        <v>114</v>
      </c>
      <c r="AB91" t="s">
        <v>114</v>
      </c>
      <c r="AC91" t="s">
        <v>116</v>
      </c>
      <c r="AD91" t="s">
        <v>112</v>
      </c>
      <c r="AE91" t="s">
        <v>114</v>
      </c>
      <c r="AF91" t="s">
        <v>112</v>
      </c>
      <c r="AG91" t="s">
        <v>112</v>
      </c>
      <c r="AH91" t="s">
        <v>114</v>
      </c>
      <c r="AI91" t="s">
        <v>114</v>
      </c>
      <c r="AJ91" t="s">
        <v>114</v>
      </c>
      <c r="AK91" t="s">
        <v>114</v>
      </c>
      <c r="AL91" t="s">
        <v>114</v>
      </c>
      <c r="AM91" t="s">
        <v>114</v>
      </c>
      <c r="AN91" t="s">
        <v>114</v>
      </c>
      <c r="AO91" t="s">
        <v>114</v>
      </c>
      <c r="AP91" t="s">
        <v>277</v>
      </c>
      <c r="AQ91" t="s">
        <v>129</v>
      </c>
      <c r="AR91" t="s">
        <v>112</v>
      </c>
      <c r="AS91" t="s">
        <v>536</v>
      </c>
      <c r="AT91" t="s">
        <v>537</v>
      </c>
      <c r="AU91" t="s">
        <v>112</v>
      </c>
      <c r="AV91" t="s">
        <v>538</v>
      </c>
      <c r="AW91" t="s">
        <v>258</v>
      </c>
      <c r="AX91" t="s">
        <v>539</v>
      </c>
      <c r="AY91" t="s">
        <v>117</v>
      </c>
      <c r="AZ91" t="s">
        <v>117</v>
      </c>
      <c r="BD91" t="s">
        <v>117</v>
      </c>
      <c r="BJ91" t="s">
        <v>140</v>
      </c>
      <c r="BM91" t="s">
        <v>117</v>
      </c>
      <c r="BP91" t="s">
        <v>140</v>
      </c>
      <c r="BQ91" t="s">
        <v>180</v>
      </c>
      <c r="BR91" t="s">
        <v>116</v>
      </c>
      <c r="BS91" t="s">
        <v>116</v>
      </c>
      <c r="BT91" t="s">
        <v>112</v>
      </c>
      <c r="BU91" t="s">
        <v>116</v>
      </c>
      <c r="BV91" t="s">
        <v>199</v>
      </c>
      <c r="BX91" t="s">
        <v>152</v>
      </c>
      <c r="BY91" t="s">
        <v>200</v>
      </c>
      <c r="BZ91" t="s">
        <v>115</v>
      </c>
      <c r="CA91" t="s">
        <v>115</v>
      </c>
      <c r="CB91" t="s">
        <v>115</v>
      </c>
      <c r="CC91" t="s">
        <v>124</v>
      </c>
      <c r="CD91" t="s">
        <v>140</v>
      </c>
      <c r="CG91" t="s">
        <v>143</v>
      </c>
      <c r="CH91" t="s">
        <v>126</v>
      </c>
      <c r="CI91" t="s">
        <v>145</v>
      </c>
      <c r="CJ91">
        <v>4</v>
      </c>
      <c r="CL91" s="1">
        <v>45704.787499999999</v>
      </c>
      <c r="CM91">
        <v>0</v>
      </c>
      <c r="CN91" t="s">
        <v>128</v>
      </c>
      <c r="CU91" t="b">
        <v>1</v>
      </c>
    </row>
    <row r="92" spans="1:99" x14ac:dyDescent="0.25">
      <c r="CL92" s="1">
        <v>45705.104861111111</v>
      </c>
      <c r="CM92">
        <v>0</v>
      </c>
      <c r="CN92" t="s">
        <v>128</v>
      </c>
      <c r="CU92" t="b">
        <v>0</v>
      </c>
    </row>
    <row r="93" spans="1:99" x14ac:dyDescent="0.25">
      <c r="A93" t="s">
        <v>114</v>
      </c>
      <c r="B93" t="s">
        <v>114</v>
      </c>
      <c r="C93" t="s">
        <v>113</v>
      </c>
      <c r="D93" t="s">
        <v>113</v>
      </c>
      <c r="E93" t="s">
        <v>116</v>
      </c>
      <c r="F93" t="s">
        <v>113</v>
      </c>
      <c r="G93" t="s">
        <v>114</v>
      </c>
      <c r="H93" t="s">
        <v>114</v>
      </c>
      <c r="I93" t="s">
        <v>115</v>
      </c>
      <c r="J93" t="s">
        <v>115</v>
      </c>
      <c r="K93" t="s">
        <v>114</v>
      </c>
      <c r="L93" t="s">
        <v>114</v>
      </c>
      <c r="M93" t="s">
        <v>112</v>
      </c>
      <c r="N93" t="s">
        <v>112</v>
      </c>
      <c r="O93" t="s">
        <v>112</v>
      </c>
      <c r="P93" t="s">
        <v>114</v>
      </c>
      <c r="Q93" t="s">
        <v>114</v>
      </c>
      <c r="R93" t="s">
        <v>114</v>
      </c>
      <c r="S93" t="s">
        <v>115</v>
      </c>
      <c r="T93" t="s">
        <v>115</v>
      </c>
      <c r="U93" t="s">
        <v>115</v>
      </c>
      <c r="V93" t="s">
        <v>115</v>
      </c>
      <c r="W93" t="s">
        <v>114</v>
      </c>
      <c r="X93" t="s">
        <v>114</v>
      </c>
      <c r="Y93" t="s">
        <v>114</v>
      </c>
      <c r="Z93" t="s">
        <v>115</v>
      </c>
      <c r="AA93" t="s">
        <v>114</v>
      </c>
      <c r="AB93" t="s">
        <v>114</v>
      </c>
      <c r="AC93" t="s">
        <v>115</v>
      </c>
      <c r="AD93" t="s">
        <v>115</v>
      </c>
      <c r="AE93" t="s">
        <v>115</v>
      </c>
      <c r="AF93" t="s">
        <v>114</v>
      </c>
      <c r="AG93" t="s">
        <v>115</v>
      </c>
      <c r="AH93" t="s">
        <v>114</v>
      </c>
      <c r="AI93" t="s">
        <v>114</v>
      </c>
      <c r="AJ93" t="s">
        <v>114</v>
      </c>
      <c r="AK93" t="s">
        <v>114</v>
      </c>
      <c r="AL93" t="s">
        <v>115</v>
      </c>
      <c r="AM93" t="s">
        <v>114</v>
      </c>
      <c r="AN93" t="s">
        <v>115</v>
      </c>
      <c r="AO93" t="s">
        <v>114</v>
      </c>
      <c r="AP93" t="s">
        <v>130</v>
      </c>
      <c r="AQ93" t="s">
        <v>412</v>
      </c>
      <c r="AS93" t="s">
        <v>540</v>
      </c>
      <c r="AT93" t="s">
        <v>333</v>
      </c>
      <c r="AU93" t="s">
        <v>541</v>
      </c>
      <c r="AV93" t="s">
        <v>542</v>
      </c>
      <c r="AW93" t="s">
        <v>543</v>
      </c>
      <c r="BC93" t="s">
        <v>117</v>
      </c>
      <c r="BE93" t="s">
        <v>117</v>
      </c>
      <c r="BG93" t="s">
        <v>117</v>
      </c>
      <c r="BJ93" t="s">
        <v>140</v>
      </c>
      <c r="BK93" t="s">
        <v>117</v>
      </c>
      <c r="BP93" t="s">
        <v>118</v>
      </c>
      <c r="BQ93" t="s">
        <v>119</v>
      </c>
      <c r="BR93" t="s">
        <v>112</v>
      </c>
      <c r="BS93" t="s">
        <v>112</v>
      </c>
      <c r="BT93" t="s">
        <v>112</v>
      </c>
      <c r="BV93" t="s">
        <v>120</v>
      </c>
      <c r="BW93" t="s">
        <v>544</v>
      </c>
      <c r="BX93" t="s">
        <v>152</v>
      </c>
      <c r="BY93" t="s">
        <v>139</v>
      </c>
      <c r="BZ93" t="s">
        <v>114</v>
      </c>
      <c r="CA93" t="s">
        <v>114</v>
      </c>
      <c r="CB93" t="s">
        <v>114</v>
      </c>
      <c r="CC93" t="s">
        <v>213</v>
      </c>
      <c r="CD93" t="s">
        <v>118</v>
      </c>
      <c r="CE93" t="s">
        <v>545</v>
      </c>
      <c r="CF93" t="s">
        <v>290</v>
      </c>
      <c r="CG93" t="s">
        <v>208</v>
      </c>
      <c r="CH93" t="s">
        <v>214</v>
      </c>
      <c r="CI93" t="s">
        <v>156</v>
      </c>
      <c r="CJ93">
        <v>2</v>
      </c>
      <c r="CL93" s="1">
        <v>45705.694444444445</v>
      </c>
      <c r="CM93">
        <v>0</v>
      </c>
      <c r="CN93" t="s">
        <v>128</v>
      </c>
      <c r="CU93" t="b">
        <v>1</v>
      </c>
    </row>
    <row r="94" spans="1:99" x14ac:dyDescent="0.25">
      <c r="CL94" s="1">
        <v>45705.897916666669</v>
      </c>
      <c r="CM94">
        <v>0</v>
      </c>
      <c r="CN94" t="s">
        <v>128</v>
      </c>
      <c r="CU94" t="b">
        <v>0</v>
      </c>
    </row>
    <row r="95" spans="1:99" x14ac:dyDescent="0.25">
      <c r="A95" t="s">
        <v>114</v>
      </c>
      <c r="B95" t="s">
        <v>114</v>
      </c>
      <c r="C95" t="s">
        <v>113</v>
      </c>
      <c r="D95" t="s">
        <v>116</v>
      </c>
      <c r="E95" t="s">
        <v>116</v>
      </c>
      <c r="F95" t="s">
        <v>115</v>
      </c>
      <c r="G95" t="s">
        <v>115</v>
      </c>
      <c r="H95" t="s">
        <v>116</v>
      </c>
      <c r="I95" t="s">
        <v>112</v>
      </c>
      <c r="J95" t="s">
        <v>115</v>
      </c>
      <c r="K95" t="s">
        <v>114</v>
      </c>
      <c r="L95" t="s">
        <v>114</v>
      </c>
      <c r="M95" t="s">
        <v>112</v>
      </c>
      <c r="N95" t="s">
        <v>112</v>
      </c>
      <c r="O95" t="s">
        <v>112</v>
      </c>
      <c r="P95" t="s">
        <v>115</v>
      </c>
      <c r="Q95" t="s">
        <v>115</v>
      </c>
      <c r="R95" t="s">
        <v>115</v>
      </c>
      <c r="S95" t="s">
        <v>116</v>
      </c>
      <c r="T95" t="s">
        <v>116</v>
      </c>
      <c r="U95" t="s">
        <v>116</v>
      </c>
      <c r="V95" t="s">
        <v>115</v>
      </c>
      <c r="W95" t="s">
        <v>115</v>
      </c>
      <c r="X95" t="s">
        <v>115</v>
      </c>
      <c r="Y95" t="s">
        <v>116</v>
      </c>
      <c r="Z95" t="s">
        <v>116</v>
      </c>
      <c r="AA95" t="s">
        <v>116</v>
      </c>
      <c r="AB95" t="s">
        <v>115</v>
      </c>
      <c r="AC95" t="s">
        <v>116</v>
      </c>
      <c r="AD95" t="s">
        <v>116</v>
      </c>
      <c r="AE95" t="s">
        <v>116</v>
      </c>
      <c r="AF95" t="s">
        <v>116</v>
      </c>
      <c r="AG95" t="s">
        <v>116</v>
      </c>
      <c r="AH95" t="s">
        <v>115</v>
      </c>
      <c r="AI95" t="s">
        <v>114</v>
      </c>
      <c r="AJ95" t="s">
        <v>115</v>
      </c>
      <c r="AK95" t="s">
        <v>115</v>
      </c>
      <c r="AL95" t="s">
        <v>114</v>
      </c>
      <c r="AM95" t="s">
        <v>115</v>
      </c>
      <c r="AN95" t="s">
        <v>115</v>
      </c>
      <c r="AO95" t="s">
        <v>115</v>
      </c>
      <c r="AP95" t="s">
        <v>328</v>
      </c>
      <c r="AQ95" t="s">
        <v>129</v>
      </c>
      <c r="AR95" t="s">
        <v>231</v>
      </c>
      <c r="AS95" t="s">
        <v>546</v>
      </c>
      <c r="AT95" t="s">
        <v>547</v>
      </c>
      <c r="AV95" t="s">
        <v>548</v>
      </c>
      <c r="AW95" t="s">
        <v>382</v>
      </c>
      <c r="AX95" t="s">
        <v>549</v>
      </c>
      <c r="AY95" t="s">
        <v>117</v>
      </c>
      <c r="BC95" t="s">
        <v>117</v>
      </c>
      <c r="BH95" t="s">
        <v>117</v>
      </c>
      <c r="BJ95" t="s">
        <v>118</v>
      </c>
      <c r="BL95" t="s">
        <v>117</v>
      </c>
      <c r="BP95" t="s">
        <v>118</v>
      </c>
      <c r="BQ95" t="s">
        <v>119</v>
      </c>
      <c r="BR95" t="s">
        <v>112</v>
      </c>
      <c r="BS95" t="s">
        <v>112</v>
      </c>
      <c r="BT95" t="s">
        <v>112</v>
      </c>
      <c r="BU95" t="s">
        <v>112</v>
      </c>
      <c r="BV95" t="s">
        <v>193</v>
      </c>
      <c r="BX95" t="s">
        <v>152</v>
      </c>
      <c r="BY95" t="s">
        <v>123</v>
      </c>
      <c r="BZ95" t="s">
        <v>114</v>
      </c>
      <c r="CA95" t="s">
        <v>114</v>
      </c>
      <c r="CB95" t="s">
        <v>114</v>
      </c>
      <c r="CC95" t="s">
        <v>124</v>
      </c>
      <c r="CD95" t="s">
        <v>140</v>
      </c>
      <c r="CE95" t="s">
        <v>189</v>
      </c>
      <c r="CF95" t="s">
        <v>232</v>
      </c>
      <c r="CG95" t="s">
        <v>201</v>
      </c>
      <c r="CH95" t="s">
        <v>126</v>
      </c>
      <c r="CI95" t="s">
        <v>145</v>
      </c>
      <c r="CJ95">
        <v>4</v>
      </c>
      <c r="CL95" s="1">
        <v>45705.909722222219</v>
      </c>
      <c r="CM95">
        <v>0</v>
      </c>
      <c r="CN95" t="s">
        <v>128</v>
      </c>
      <c r="CU95" t="b">
        <v>1</v>
      </c>
    </row>
    <row r="96" spans="1:99" x14ac:dyDescent="0.25">
      <c r="A96" t="s">
        <v>116</v>
      </c>
      <c r="B96" t="s">
        <v>116</v>
      </c>
      <c r="C96" t="s">
        <v>113</v>
      </c>
      <c r="D96" t="s">
        <v>116</v>
      </c>
      <c r="E96" t="s">
        <v>113</v>
      </c>
      <c r="F96" t="s">
        <v>113</v>
      </c>
      <c r="G96" t="s">
        <v>116</v>
      </c>
      <c r="H96" t="s">
        <v>114</v>
      </c>
      <c r="I96" t="s">
        <v>116</v>
      </c>
      <c r="J96" t="s">
        <v>116</v>
      </c>
      <c r="K96" t="s">
        <v>116</v>
      </c>
      <c r="L96" t="s">
        <v>115</v>
      </c>
      <c r="M96" t="s">
        <v>116</v>
      </c>
      <c r="N96" t="s">
        <v>116</v>
      </c>
      <c r="O96" t="s">
        <v>116</v>
      </c>
      <c r="P96" t="s">
        <v>116</v>
      </c>
      <c r="Q96" t="s">
        <v>116</v>
      </c>
      <c r="R96" t="s">
        <v>116</v>
      </c>
      <c r="S96" t="s">
        <v>116</v>
      </c>
      <c r="T96" t="s">
        <v>116</v>
      </c>
      <c r="U96" t="s">
        <v>116</v>
      </c>
      <c r="V96" t="s">
        <v>116</v>
      </c>
      <c r="W96" t="s">
        <v>116</v>
      </c>
      <c r="X96" t="s">
        <v>116</v>
      </c>
      <c r="Y96" t="s">
        <v>116</v>
      </c>
      <c r="Z96" t="s">
        <v>116</v>
      </c>
      <c r="AA96" t="s">
        <v>116</v>
      </c>
      <c r="AB96" t="s">
        <v>116</v>
      </c>
      <c r="AC96" t="s">
        <v>116</v>
      </c>
      <c r="AD96" t="s">
        <v>116</v>
      </c>
      <c r="AE96" t="s">
        <v>116</v>
      </c>
      <c r="AF96" t="s">
        <v>116</v>
      </c>
      <c r="AG96" t="s">
        <v>116</v>
      </c>
      <c r="AH96" t="s">
        <v>116</v>
      </c>
      <c r="AI96" t="s">
        <v>116</v>
      </c>
      <c r="AJ96" t="s">
        <v>116</v>
      </c>
      <c r="AK96" t="s">
        <v>115</v>
      </c>
      <c r="AL96" t="s">
        <v>115</v>
      </c>
      <c r="AM96" t="s">
        <v>116</v>
      </c>
      <c r="AN96" t="s">
        <v>114</v>
      </c>
      <c r="AO96" t="s">
        <v>114</v>
      </c>
      <c r="AP96" t="s">
        <v>550</v>
      </c>
      <c r="AV96" t="s">
        <v>551</v>
      </c>
      <c r="BH96" t="s">
        <v>117</v>
      </c>
      <c r="BJ96" t="s">
        <v>118</v>
      </c>
      <c r="BK96" t="s">
        <v>117</v>
      </c>
      <c r="BL96" t="s">
        <v>117</v>
      </c>
      <c r="BM96" t="s">
        <v>117</v>
      </c>
      <c r="BP96" t="s">
        <v>118</v>
      </c>
      <c r="BQ96" t="s">
        <v>119</v>
      </c>
      <c r="BR96" t="s">
        <v>116</v>
      </c>
      <c r="BS96" t="s">
        <v>116</v>
      </c>
      <c r="BT96" t="s">
        <v>116</v>
      </c>
      <c r="BU96" t="s">
        <v>116</v>
      </c>
      <c r="BV96" t="s">
        <v>193</v>
      </c>
      <c r="BW96" t="s">
        <v>552</v>
      </c>
      <c r="BX96" t="s">
        <v>152</v>
      </c>
      <c r="BY96" t="s">
        <v>123</v>
      </c>
      <c r="BZ96" t="s">
        <v>114</v>
      </c>
      <c r="CA96" t="s">
        <v>114</v>
      </c>
      <c r="CB96" t="s">
        <v>114</v>
      </c>
      <c r="CC96" t="s">
        <v>124</v>
      </c>
      <c r="CD96" t="s">
        <v>118</v>
      </c>
      <c r="CE96" t="s">
        <v>553</v>
      </c>
      <c r="CF96" t="s">
        <v>554</v>
      </c>
      <c r="CG96" t="s">
        <v>125</v>
      </c>
      <c r="CH96" t="s">
        <v>214</v>
      </c>
      <c r="CI96" t="s">
        <v>145</v>
      </c>
      <c r="CJ96">
        <v>4</v>
      </c>
      <c r="CL96" s="1">
        <v>45705.925000000003</v>
      </c>
      <c r="CM96">
        <v>0</v>
      </c>
      <c r="CN96" t="s">
        <v>128</v>
      </c>
      <c r="CU96" t="b">
        <v>1</v>
      </c>
    </row>
    <row r="97" spans="1:99" x14ac:dyDescent="0.25">
      <c r="A97" t="s">
        <v>115</v>
      </c>
      <c r="B97" t="s">
        <v>116</v>
      </c>
      <c r="C97" t="s">
        <v>113</v>
      </c>
      <c r="D97" t="s">
        <v>113</v>
      </c>
      <c r="E97" t="s">
        <v>115</v>
      </c>
      <c r="F97" t="s">
        <v>113</v>
      </c>
      <c r="G97" t="s">
        <v>115</v>
      </c>
      <c r="H97" t="s">
        <v>114</v>
      </c>
      <c r="I97" t="s">
        <v>114</v>
      </c>
      <c r="J97" t="s">
        <v>116</v>
      </c>
      <c r="K97" t="s">
        <v>116</v>
      </c>
      <c r="L97" t="s">
        <v>114</v>
      </c>
      <c r="M97" t="s">
        <v>116</v>
      </c>
      <c r="N97" t="s">
        <v>116</v>
      </c>
      <c r="O97" t="s">
        <v>116</v>
      </c>
      <c r="P97" t="s">
        <v>114</v>
      </c>
      <c r="Q97" t="s">
        <v>115</v>
      </c>
      <c r="R97" t="s">
        <v>115</v>
      </c>
      <c r="S97" t="s">
        <v>116</v>
      </c>
      <c r="T97" t="s">
        <v>116</v>
      </c>
      <c r="U97" t="s">
        <v>116</v>
      </c>
      <c r="V97" t="s">
        <v>116</v>
      </c>
      <c r="W97" t="s">
        <v>115</v>
      </c>
      <c r="X97" t="s">
        <v>115</v>
      </c>
      <c r="Y97" t="s">
        <v>116</v>
      </c>
      <c r="Z97" t="s">
        <v>116</v>
      </c>
      <c r="AA97" t="s">
        <v>115</v>
      </c>
      <c r="AB97" t="s">
        <v>115</v>
      </c>
      <c r="AC97" t="s">
        <v>116</v>
      </c>
      <c r="AD97" t="s">
        <v>115</v>
      </c>
      <c r="AE97" t="s">
        <v>115</v>
      </c>
      <c r="AF97" t="s">
        <v>116</v>
      </c>
      <c r="AG97" t="s">
        <v>116</v>
      </c>
      <c r="AH97" t="s">
        <v>116</v>
      </c>
      <c r="AI97" t="s">
        <v>114</v>
      </c>
      <c r="AJ97" t="s">
        <v>116</v>
      </c>
      <c r="AK97" t="s">
        <v>114</v>
      </c>
      <c r="AL97" t="s">
        <v>114</v>
      </c>
      <c r="AM97" t="s">
        <v>115</v>
      </c>
      <c r="AN97" t="s">
        <v>116</v>
      </c>
      <c r="AO97" t="s">
        <v>115</v>
      </c>
      <c r="AP97" t="s">
        <v>555</v>
      </c>
      <c r="AQ97" t="s">
        <v>556</v>
      </c>
      <c r="AR97" t="s">
        <v>557</v>
      </c>
      <c r="AS97" t="s">
        <v>558</v>
      </c>
      <c r="AT97" t="s">
        <v>559</v>
      </c>
      <c r="AU97" t="s">
        <v>560</v>
      </c>
      <c r="AV97" t="s">
        <v>561</v>
      </c>
      <c r="AW97" t="s">
        <v>562</v>
      </c>
      <c r="AX97" t="s">
        <v>563</v>
      </c>
      <c r="AZ97" t="s">
        <v>117</v>
      </c>
      <c r="BD97" t="s">
        <v>117</v>
      </c>
      <c r="BJ97" t="s">
        <v>118</v>
      </c>
      <c r="BO97" t="s">
        <v>117</v>
      </c>
      <c r="BP97" t="s">
        <v>118</v>
      </c>
      <c r="BQ97" t="s">
        <v>119</v>
      </c>
      <c r="BR97" t="s">
        <v>112</v>
      </c>
      <c r="BS97" t="s">
        <v>112</v>
      </c>
      <c r="BT97" t="s">
        <v>112</v>
      </c>
      <c r="BU97" t="s">
        <v>112</v>
      </c>
      <c r="BV97" t="s">
        <v>199</v>
      </c>
      <c r="BW97" t="s">
        <v>564</v>
      </c>
      <c r="BX97" t="s">
        <v>152</v>
      </c>
      <c r="BY97" t="s">
        <v>123</v>
      </c>
      <c r="BZ97" t="s">
        <v>116</v>
      </c>
      <c r="CA97" t="s">
        <v>115</v>
      </c>
      <c r="CB97" t="s">
        <v>115</v>
      </c>
      <c r="CC97" t="s">
        <v>249</v>
      </c>
      <c r="CD97" t="s">
        <v>140</v>
      </c>
      <c r="CE97" t="s">
        <v>565</v>
      </c>
      <c r="CF97" t="s">
        <v>566</v>
      </c>
      <c r="CG97" t="s">
        <v>143</v>
      </c>
      <c r="CH97" t="s">
        <v>126</v>
      </c>
      <c r="CI97" t="s">
        <v>145</v>
      </c>
      <c r="CJ97">
        <v>2</v>
      </c>
      <c r="CK97" t="s">
        <v>567</v>
      </c>
      <c r="CL97" s="1">
        <v>45706.040972222225</v>
      </c>
      <c r="CM97">
        <v>0</v>
      </c>
      <c r="CN97" t="s">
        <v>128</v>
      </c>
      <c r="CU97" t="b">
        <v>1</v>
      </c>
    </row>
    <row r="98" spans="1:99" x14ac:dyDescent="0.25">
      <c r="CL98" s="1">
        <v>45706.617361111108</v>
      </c>
      <c r="CM98">
        <v>0</v>
      </c>
      <c r="CN98" t="s">
        <v>128</v>
      </c>
      <c r="CU98" t="b">
        <v>0</v>
      </c>
    </row>
    <row r="99" spans="1:99" x14ac:dyDescent="0.25">
      <c r="CL99" s="1">
        <v>45707.042361111111</v>
      </c>
      <c r="CM99">
        <v>0</v>
      </c>
      <c r="CN99" t="s">
        <v>128</v>
      </c>
      <c r="CU99" t="b">
        <v>1</v>
      </c>
    </row>
    <row r="100" spans="1:99" x14ac:dyDescent="0.25">
      <c r="A100" t="s">
        <v>114</v>
      </c>
      <c r="B100" t="s">
        <v>114</v>
      </c>
      <c r="C100" t="s">
        <v>114</v>
      </c>
      <c r="D100" t="s">
        <v>114</v>
      </c>
      <c r="E100" t="s">
        <v>115</v>
      </c>
      <c r="F100" t="s">
        <v>113</v>
      </c>
      <c r="G100" t="s">
        <v>113</v>
      </c>
      <c r="H100" t="s">
        <v>114</v>
      </c>
      <c r="I100" t="s">
        <v>112</v>
      </c>
      <c r="J100" t="s">
        <v>115</v>
      </c>
      <c r="K100" t="s">
        <v>115</v>
      </c>
      <c r="L100" t="s">
        <v>114</v>
      </c>
      <c r="M100" t="s">
        <v>112</v>
      </c>
      <c r="N100" t="s">
        <v>115</v>
      </c>
      <c r="O100" t="s">
        <v>113</v>
      </c>
      <c r="P100" t="s">
        <v>114</v>
      </c>
      <c r="Q100" t="s">
        <v>113</v>
      </c>
      <c r="R100" t="s">
        <v>114</v>
      </c>
      <c r="S100" t="s">
        <v>115</v>
      </c>
      <c r="T100" t="s">
        <v>115</v>
      </c>
      <c r="U100" t="s">
        <v>115</v>
      </c>
      <c r="V100" t="s">
        <v>114</v>
      </c>
      <c r="W100" t="s">
        <v>114</v>
      </c>
      <c r="X100" t="s">
        <v>114</v>
      </c>
      <c r="Y100" t="s">
        <v>114</v>
      </c>
      <c r="Z100" t="s">
        <v>114</v>
      </c>
      <c r="AA100" t="s">
        <v>114</v>
      </c>
      <c r="AB100" t="s">
        <v>114</v>
      </c>
      <c r="AC100" t="s">
        <v>114</v>
      </c>
      <c r="AD100" t="s">
        <v>114</v>
      </c>
      <c r="AE100" t="s">
        <v>114</v>
      </c>
      <c r="AF100" t="s">
        <v>112</v>
      </c>
      <c r="AG100" t="s">
        <v>112</v>
      </c>
      <c r="AH100" t="s">
        <v>114</v>
      </c>
      <c r="AI100" t="s">
        <v>114</v>
      </c>
      <c r="AJ100" t="s">
        <v>116</v>
      </c>
      <c r="AK100" t="s">
        <v>115</v>
      </c>
      <c r="AL100" t="s">
        <v>114</v>
      </c>
      <c r="AM100" t="s">
        <v>114</v>
      </c>
      <c r="AN100" t="s">
        <v>113</v>
      </c>
      <c r="AO100" t="s">
        <v>114</v>
      </c>
      <c r="AP100" t="s">
        <v>129</v>
      </c>
      <c r="AQ100" t="s">
        <v>130</v>
      </c>
      <c r="AR100" t="s">
        <v>568</v>
      </c>
      <c r="AS100" t="s">
        <v>192</v>
      </c>
      <c r="AT100" t="s">
        <v>223</v>
      </c>
      <c r="AU100" t="s">
        <v>569</v>
      </c>
      <c r="AV100" t="s">
        <v>570</v>
      </c>
      <c r="AW100" t="s">
        <v>571</v>
      </c>
      <c r="AY100" t="s">
        <v>117</v>
      </c>
      <c r="AZ100" t="s">
        <v>117</v>
      </c>
      <c r="BC100" t="s">
        <v>117</v>
      </c>
      <c r="BJ100" t="s">
        <v>118</v>
      </c>
      <c r="BL100" t="s">
        <v>117</v>
      </c>
      <c r="BP100" t="s">
        <v>118</v>
      </c>
      <c r="BQ100" t="s">
        <v>119</v>
      </c>
      <c r="BR100" t="s">
        <v>115</v>
      </c>
      <c r="BS100" t="s">
        <v>112</v>
      </c>
      <c r="BT100" t="s">
        <v>114</v>
      </c>
      <c r="BU100" t="s">
        <v>115</v>
      </c>
      <c r="BV100" t="s">
        <v>120</v>
      </c>
      <c r="BW100" t="s">
        <v>572</v>
      </c>
      <c r="BX100" t="s">
        <v>152</v>
      </c>
      <c r="BY100" t="s">
        <v>139</v>
      </c>
      <c r="BZ100" t="s">
        <v>115</v>
      </c>
      <c r="CA100" t="s">
        <v>114</v>
      </c>
      <c r="CB100" t="s">
        <v>115</v>
      </c>
      <c r="CC100" t="s">
        <v>124</v>
      </c>
      <c r="CD100" t="s">
        <v>140</v>
      </c>
      <c r="CE100" t="s">
        <v>573</v>
      </c>
      <c r="CF100" t="s">
        <v>574</v>
      </c>
      <c r="CG100" t="s">
        <v>208</v>
      </c>
      <c r="CH100" t="s">
        <v>155</v>
      </c>
      <c r="CI100" t="s">
        <v>210</v>
      </c>
      <c r="CJ100">
        <v>2</v>
      </c>
      <c r="CK100" t="s">
        <v>575</v>
      </c>
      <c r="CL100" s="1">
        <v>45707.545138888891</v>
      </c>
      <c r="CM100">
        <v>0</v>
      </c>
      <c r="CN100" t="s">
        <v>128</v>
      </c>
      <c r="CU100" t="b">
        <v>1</v>
      </c>
    </row>
    <row r="101" spans="1:99" x14ac:dyDescent="0.25">
      <c r="A101" t="s">
        <v>114</v>
      </c>
      <c r="B101" t="s">
        <v>114</v>
      </c>
      <c r="C101" t="s">
        <v>114</v>
      </c>
      <c r="D101" t="s">
        <v>114</v>
      </c>
      <c r="E101" t="s">
        <v>115</v>
      </c>
      <c r="F101" t="s">
        <v>114</v>
      </c>
      <c r="G101" t="s">
        <v>114</v>
      </c>
      <c r="H101" t="s">
        <v>114</v>
      </c>
      <c r="I101" t="s">
        <v>115</v>
      </c>
      <c r="J101" t="s">
        <v>114</v>
      </c>
      <c r="K101" t="s">
        <v>115</v>
      </c>
      <c r="L101" t="s">
        <v>114</v>
      </c>
      <c r="M101" t="s">
        <v>115</v>
      </c>
      <c r="N101" t="s">
        <v>114</v>
      </c>
      <c r="O101" t="s">
        <v>114</v>
      </c>
      <c r="P101" t="s">
        <v>115</v>
      </c>
      <c r="Q101" t="s">
        <v>115</v>
      </c>
      <c r="R101" t="s">
        <v>114</v>
      </c>
      <c r="S101" t="s">
        <v>115</v>
      </c>
      <c r="T101" t="s">
        <v>115</v>
      </c>
      <c r="U101" t="s">
        <v>115</v>
      </c>
      <c r="V101" t="s">
        <v>114</v>
      </c>
      <c r="W101" t="s">
        <v>115</v>
      </c>
      <c r="X101" t="s">
        <v>115</v>
      </c>
      <c r="Y101" t="s">
        <v>115</v>
      </c>
      <c r="Z101" t="s">
        <v>115</v>
      </c>
      <c r="AA101" t="s">
        <v>114</v>
      </c>
      <c r="AB101" t="s">
        <v>114</v>
      </c>
      <c r="AC101" t="s">
        <v>112</v>
      </c>
      <c r="AD101" t="s">
        <v>115</v>
      </c>
      <c r="AE101" t="s">
        <v>115</v>
      </c>
      <c r="AF101" t="s">
        <v>115</v>
      </c>
      <c r="AG101" t="s">
        <v>115</v>
      </c>
      <c r="AH101" t="s">
        <v>114</v>
      </c>
      <c r="AI101" t="s">
        <v>113</v>
      </c>
      <c r="AJ101" t="s">
        <v>115</v>
      </c>
      <c r="AK101" t="s">
        <v>115</v>
      </c>
      <c r="AL101" t="s">
        <v>114</v>
      </c>
      <c r="AM101" t="s">
        <v>114</v>
      </c>
      <c r="AN101" t="s">
        <v>114</v>
      </c>
      <c r="AO101" t="s">
        <v>114</v>
      </c>
      <c r="AP101" t="s">
        <v>130</v>
      </c>
      <c r="AQ101" t="s">
        <v>182</v>
      </c>
      <c r="AR101" t="s">
        <v>129</v>
      </c>
      <c r="AS101" t="s">
        <v>576</v>
      </c>
      <c r="AT101" t="s">
        <v>577</v>
      </c>
      <c r="AU101" t="s">
        <v>578</v>
      </c>
      <c r="AV101" t="s">
        <v>579</v>
      </c>
      <c r="AW101" t="s">
        <v>262</v>
      </c>
      <c r="AX101" t="s">
        <v>580</v>
      </c>
      <c r="AY101" t="s">
        <v>117</v>
      </c>
      <c r="BB101" t="s">
        <v>117</v>
      </c>
      <c r="BD101" t="s">
        <v>117</v>
      </c>
      <c r="BJ101" t="s">
        <v>140</v>
      </c>
      <c r="BK101" t="s">
        <v>117</v>
      </c>
      <c r="BP101" t="s">
        <v>118</v>
      </c>
      <c r="BR101" t="s">
        <v>112</v>
      </c>
      <c r="BS101" t="s">
        <v>112</v>
      </c>
      <c r="BT101" t="s">
        <v>112</v>
      </c>
      <c r="BU101" t="s">
        <v>112</v>
      </c>
      <c r="BV101" t="s">
        <v>120</v>
      </c>
      <c r="BW101" t="s">
        <v>581</v>
      </c>
      <c r="BX101" t="s">
        <v>152</v>
      </c>
      <c r="BY101" t="s">
        <v>123</v>
      </c>
      <c r="BZ101" t="s">
        <v>114</v>
      </c>
      <c r="CA101" t="s">
        <v>113</v>
      </c>
      <c r="CB101" t="s">
        <v>113</v>
      </c>
      <c r="CC101" t="s">
        <v>213</v>
      </c>
      <c r="CD101" t="s">
        <v>118</v>
      </c>
      <c r="CE101" t="s">
        <v>582</v>
      </c>
      <c r="CF101" t="s">
        <v>583</v>
      </c>
      <c r="CG101" t="s">
        <v>208</v>
      </c>
      <c r="CH101" t="s">
        <v>214</v>
      </c>
      <c r="CI101" t="s">
        <v>210</v>
      </c>
      <c r="CJ101">
        <v>2</v>
      </c>
      <c r="CK101" t="s">
        <v>584</v>
      </c>
      <c r="CL101" s="1">
        <v>45708.075694444444</v>
      </c>
      <c r="CM101">
        <v>0</v>
      </c>
      <c r="CN101" t="s">
        <v>128</v>
      </c>
      <c r="CU101" t="b">
        <v>1</v>
      </c>
    </row>
    <row r="102" spans="1:99" x14ac:dyDescent="0.25">
      <c r="E102" t="s">
        <v>112</v>
      </c>
      <c r="CL102" s="1">
        <v>45708.100694444445</v>
      </c>
      <c r="CM102">
        <v>0</v>
      </c>
      <c r="CN102" t="s">
        <v>128</v>
      </c>
      <c r="CU102" t="b">
        <v>0</v>
      </c>
    </row>
    <row r="103" spans="1:99" x14ac:dyDescent="0.25">
      <c r="CL103" s="1">
        <v>45708.688888888886</v>
      </c>
      <c r="CM103">
        <v>0</v>
      </c>
      <c r="CN103" t="s">
        <v>128</v>
      </c>
      <c r="CU103" t="b">
        <v>0</v>
      </c>
    </row>
    <row r="104" spans="1:99" x14ac:dyDescent="0.25">
      <c r="A104" t="s">
        <v>114</v>
      </c>
      <c r="B104" t="s">
        <v>116</v>
      </c>
      <c r="C104" t="s">
        <v>113</v>
      </c>
      <c r="D104" t="s">
        <v>113</v>
      </c>
      <c r="E104" t="s">
        <v>116</v>
      </c>
      <c r="F104" t="s">
        <v>113</v>
      </c>
      <c r="G104" t="s">
        <v>114</v>
      </c>
      <c r="H104" t="s">
        <v>114</v>
      </c>
      <c r="I104" t="s">
        <v>115</v>
      </c>
      <c r="J104" t="s">
        <v>114</v>
      </c>
      <c r="K104" t="s">
        <v>115</v>
      </c>
      <c r="L104" t="s">
        <v>114</v>
      </c>
      <c r="M104" t="s">
        <v>116</v>
      </c>
      <c r="N104" t="s">
        <v>115</v>
      </c>
      <c r="O104" t="s">
        <v>115</v>
      </c>
      <c r="P104" t="s">
        <v>114</v>
      </c>
      <c r="Q104" t="s">
        <v>115</v>
      </c>
      <c r="R104" t="s">
        <v>115</v>
      </c>
      <c r="S104" t="s">
        <v>115</v>
      </c>
      <c r="T104" t="s">
        <v>115</v>
      </c>
      <c r="U104" t="s">
        <v>115</v>
      </c>
      <c r="V104" t="s">
        <v>114</v>
      </c>
      <c r="W104" t="s">
        <v>114</v>
      </c>
      <c r="X104" t="s">
        <v>114</v>
      </c>
      <c r="Y104" t="s">
        <v>115</v>
      </c>
      <c r="Z104" t="s">
        <v>116</v>
      </c>
      <c r="AA104" t="s">
        <v>115</v>
      </c>
      <c r="AB104" t="s">
        <v>115</v>
      </c>
      <c r="AC104" t="s">
        <v>115</v>
      </c>
      <c r="AD104" t="s">
        <v>116</v>
      </c>
      <c r="AE104" t="s">
        <v>116</v>
      </c>
      <c r="AF104" t="s">
        <v>116</v>
      </c>
      <c r="AG104" t="s">
        <v>116</v>
      </c>
      <c r="AH104" t="s">
        <v>114</v>
      </c>
      <c r="AI104" t="s">
        <v>114</v>
      </c>
      <c r="AJ104" t="s">
        <v>115</v>
      </c>
      <c r="AK104" t="s">
        <v>115</v>
      </c>
      <c r="AL104" t="s">
        <v>114</v>
      </c>
      <c r="AM104" t="s">
        <v>115</v>
      </c>
      <c r="AN104" t="s">
        <v>115</v>
      </c>
      <c r="AO104" t="s">
        <v>114</v>
      </c>
      <c r="AP104" t="s">
        <v>130</v>
      </c>
      <c r="AQ104" t="s">
        <v>305</v>
      </c>
      <c r="AR104" t="s">
        <v>585</v>
      </c>
      <c r="AS104" t="s">
        <v>586</v>
      </c>
      <c r="AV104" t="s">
        <v>262</v>
      </c>
      <c r="AW104" t="s">
        <v>511</v>
      </c>
      <c r="AX104" t="s">
        <v>462</v>
      </c>
      <c r="AY104" t="s">
        <v>117</v>
      </c>
      <c r="BA104" t="s">
        <v>117</v>
      </c>
      <c r="BB104" t="s">
        <v>117</v>
      </c>
      <c r="BJ104" t="s">
        <v>140</v>
      </c>
      <c r="BL104" t="s">
        <v>117</v>
      </c>
      <c r="BP104" t="s">
        <v>118</v>
      </c>
      <c r="BR104" t="s">
        <v>114</v>
      </c>
      <c r="BS104" t="s">
        <v>114</v>
      </c>
      <c r="BT104" t="s">
        <v>114</v>
      </c>
      <c r="BU104" t="s">
        <v>114</v>
      </c>
      <c r="BV104" t="s">
        <v>193</v>
      </c>
      <c r="BW104" t="s">
        <v>587</v>
      </c>
      <c r="BX104" t="s">
        <v>152</v>
      </c>
      <c r="BY104" t="s">
        <v>123</v>
      </c>
      <c r="BZ104" t="s">
        <v>114</v>
      </c>
      <c r="CA104" t="s">
        <v>114</v>
      </c>
      <c r="CB104" t="s">
        <v>115</v>
      </c>
      <c r="CC104" t="s">
        <v>124</v>
      </c>
      <c r="CD104" t="s">
        <v>140</v>
      </c>
      <c r="CE104" t="s">
        <v>189</v>
      </c>
      <c r="CF104" t="s">
        <v>588</v>
      </c>
      <c r="CG104" t="s">
        <v>208</v>
      </c>
      <c r="CH104" t="s">
        <v>589</v>
      </c>
      <c r="CI104" t="s">
        <v>210</v>
      </c>
      <c r="CJ104">
        <v>2</v>
      </c>
      <c r="CK104" t="s">
        <v>590</v>
      </c>
      <c r="CL104" s="1">
        <v>45709.75277777778</v>
      </c>
      <c r="CM104">
        <v>0</v>
      </c>
      <c r="CN104" t="s">
        <v>128</v>
      </c>
      <c r="CU104" t="b">
        <v>1</v>
      </c>
    </row>
    <row r="105" spans="1:99" x14ac:dyDescent="0.25">
      <c r="A105" t="s">
        <v>114</v>
      </c>
      <c r="B105" t="s">
        <v>114</v>
      </c>
      <c r="C105" t="s">
        <v>113</v>
      </c>
      <c r="D105" t="s">
        <v>114</v>
      </c>
      <c r="E105" t="s">
        <v>115</v>
      </c>
      <c r="F105" t="s">
        <v>113</v>
      </c>
      <c r="G105" t="s">
        <v>114</v>
      </c>
      <c r="H105" t="s">
        <v>113</v>
      </c>
      <c r="I105" t="s">
        <v>115</v>
      </c>
      <c r="J105" t="s">
        <v>114</v>
      </c>
      <c r="K105" t="s">
        <v>113</v>
      </c>
      <c r="L105" t="s">
        <v>113</v>
      </c>
      <c r="M105" t="s">
        <v>116</v>
      </c>
      <c r="N105" t="s">
        <v>112</v>
      </c>
      <c r="O105" t="s">
        <v>115</v>
      </c>
      <c r="P105" t="s">
        <v>114</v>
      </c>
      <c r="Q105" t="s">
        <v>114</v>
      </c>
      <c r="R105" t="s">
        <v>114</v>
      </c>
      <c r="S105" t="s">
        <v>114</v>
      </c>
      <c r="T105" t="s">
        <v>115</v>
      </c>
      <c r="U105" t="s">
        <v>115</v>
      </c>
      <c r="V105" t="s">
        <v>114</v>
      </c>
      <c r="W105" t="s">
        <v>114</v>
      </c>
      <c r="X105" t="s">
        <v>114</v>
      </c>
      <c r="Y105" t="s">
        <v>115</v>
      </c>
      <c r="Z105" t="s">
        <v>115</v>
      </c>
      <c r="AC105" t="s">
        <v>115</v>
      </c>
      <c r="AD105" t="s">
        <v>115</v>
      </c>
      <c r="AE105" t="s">
        <v>115</v>
      </c>
      <c r="AG105" t="s">
        <v>115</v>
      </c>
      <c r="AI105" t="s">
        <v>114</v>
      </c>
      <c r="AJ105" t="s">
        <v>114</v>
      </c>
      <c r="AK105" t="s">
        <v>115</v>
      </c>
      <c r="AL105" t="s">
        <v>113</v>
      </c>
      <c r="AM105" t="s">
        <v>113</v>
      </c>
      <c r="AN105" t="s">
        <v>114</v>
      </c>
      <c r="AO105" t="s">
        <v>113</v>
      </c>
      <c r="AP105" t="s">
        <v>130</v>
      </c>
      <c r="AQ105" t="s">
        <v>129</v>
      </c>
      <c r="AR105" t="s">
        <v>203</v>
      </c>
      <c r="AS105" t="s">
        <v>468</v>
      </c>
      <c r="AT105" t="s">
        <v>184</v>
      </c>
      <c r="AU105" t="s">
        <v>591</v>
      </c>
      <c r="AV105" t="s">
        <v>592</v>
      </c>
      <c r="AZ105" t="s">
        <v>117</v>
      </c>
      <c r="BB105" t="s">
        <v>117</v>
      </c>
      <c r="BD105" t="s">
        <v>117</v>
      </c>
      <c r="BJ105" t="s">
        <v>140</v>
      </c>
      <c r="BL105" t="s">
        <v>117</v>
      </c>
      <c r="BP105" t="s">
        <v>118</v>
      </c>
      <c r="BQ105" t="s">
        <v>119</v>
      </c>
      <c r="BR105" t="s">
        <v>112</v>
      </c>
      <c r="BS105" t="s">
        <v>112</v>
      </c>
      <c r="BT105" t="s">
        <v>112</v>
      </c>
      <c r="BU105" t="s">
        <v>112</v>
      </c>
      <c r="BV105" t="s">
        <v>120</v>
      </c>
      <c r="BW105" t="s">
        <v>593</v>
      </c>
      <c r="BX105" t="s">
        <v>152</v>
      </c>
      <c r="BY105" t="s">
        <v>200</v>
      </c>
      <c r="BZ105" t="s">
        <v>115</v>
      </c>
      <c r="CA105" t="s">
        <v>114</v>
      </c>
      <c r="CB105" t="s">
        <v>114</v>
      </c>
      <c r="CC105" t="s">
        <v>124</v>
      </c>
      <c r="CD105" t="s">
        <v>140</v>
      </c>
      <c r="CE105" t="s">
        <v>189</v>
      </c>
      <c r="CF105" t="s">
        <v>594</v>
      </c>
      <c r="CG105" t="s">
        <v>208</v>
      </c>
      <c r="CH105" t="s">
        <v>155</v>
      </c>
      <c r="CI105" t="s">
        <v>210</v>
      </c>
      <c r="CJ105">
        <v>2</v>
      </c>
      <c r="CK105" t="s">
        <v>595</v>
      </c>
      <c r="CL105" s="1">
        <v>45710.888194444444</v>
      </c>
      <c r="CM105">
        <v>0</v>
      </c>
      <c r="CN105" t="s">
        <v>128</v>
      </c>
      <c r="CU105" t="b">
        <v>1</v>
      </c>
    </row>
    <row r="106" spans="1:99" x14ac:dyDescent="0.25">
      <c r="A106" t="s">
        <v>114</v>
      </c>
      <c r="B106" t="s">
        <v>114</v>
      </c>
      <c r="C106" t="s">
        <v>113</v>
      </c>
      <c r="D106" t="s">
        <v>114</v>
      </c>
      <c r="E106" t="s">
        <v>116</v>
      </c>
      <c r="F106" t="s">
        <v>113</v>
      </c>
      <c r="G106" t="s">
        <v>113</v>
      </c>
      <c r="H106" t="s">
        <v>113</v>
      </c>
      <c r="I106" t="s">
        <v>115</v>
      </c>
      <c r="J106" t="s">
        <v>114</v>
      </c>
      <c r="K106" t="s">
        <v>114</v>
      </c>
      <c r="L106" t="s">
        <v>114</v>
      </c>
      <c r="M106" t="s">
        <v>114</v>
      </c>
      <c r="N106" t="s">
        <v>114</v>
      </c>
      <c r="O106" t="s">
        <v>114</v>
      </c>
      <c r="P106" t="s">
        <v>115</v>
      </c>
      <c r="Q106" t="s">
        <v>114</v>
      </c>
      <c r="R106" t="s">
        <v>115</v>
      </c>
      <c r="S106" t="s">
        <v>115</v>
      </c>
      <c r="T106" t="s">
        <v>115</v>
      </c>
      <c r="U106" t="s">
        <v>115</v>
      </c>
      <c r="V106" t="s">
        <v>114</v>
      </c>
      <c r="W106" t="s">
        <v>115</v>
      </c>
      <c r="X106" t="s">
        <v>115</v>
      </c>
      <c r="Y106" t="s">
        <v>115</v>
      </c>
      <c r="Z106" t="s">
        <v>115</v>
      </c>
      <c r="AA106" t="s">
        <v>114</v>
      </c>
      <c r="AB106" t="s">
        <v>114</v>
      </c>
      <c r="AC106" t="s">
        <v>115</v>
      </c>
      <c r="AD106" t="s">
        <v>115</v>
      </c>
      <c r="AE106" t="s">
        <v>115</v>
      </c>
      <c r="AF106" t="s">
        <v>115</v>
      </c>
      <c r="AG106" t="s">
        <v>115</v>
      </c>
      <c r="AH106" t="s">
        <v>114</v>
      </c>
      <c r="AI106" t="s">
        <v>114</v>
      </c>
      <c r="AJ106" t="s">
        <v>115</v>
      </c>
      <c r="AK106" t="s">
        <v>115</v>
      </c>
      <c r="AL106" t="s">
        <v>115</v>
      </c>
      <c r="AM106" t="s">
        <v>115</v>
      </c>
      <c r="AN106" t="s">
        <v>115</v>
      </c>
      <c r="AO106" t="s">
        <v>114</v>
      </c>
      <c r="AP106" t="s">
        <v>130</v>
      </c>
      <c r="AQ106" t="s">
        <v>129</v>
      </c>
      <c r="AR106" t="s">
        <v>203</v>
      </c>
      <c r="AV106" t="s">
        <v>258</v>
      </c>
      <c r="AY106" t="s">
        <v>117</v>
      </c>
      <c r="AZ106" t="s">
        <v>117</v>
      </c>
      <c r="BA106" t="s">
        <v>117</v>
      </c>
      <c r="BJ106" t="s">
        <v>140</v>
      </c>
      <c r="BK106" t="s">
        <v>117</v>
      </c>
      <c r="BP106" t="s">
        <v>118</v>
      </c>
      <c r="BQ106" t="s">
        <v>119</v>
      </c>
      <c r="BR106" t="s">
        <v>112</v>
      </c>
      <c r="BS106" t="s">
        <v>112</v>
      </c>
      <c r="BT106" t="s">
        <v>112</v>
      </c>
      <c r="BU106" t="s">
        <v>112</v>
      </c>
      <c r="BV106" t="s">
        <v>193</v>
      </c>
      <c r="BW106" t="s">
        <v>596</v>
      </c>
      <c r="BX106" t="s">
        <v>152</v>
      </c>
      <c r="BY106" t="s">
        <v>123</v>
      </c>
      <c r="BZ106" t="s">
        <v>114</v>
      </c>
      <c r="CA106" t="s">
        <v>114</v>
      </c>
      <c r="CB106" t="s">
        <v>114</v>
      </c>
      <c r="CC106" t="s">
        <v>124</v>
      </c>
      <c r="CD106" t="s">
        <v>140</v>
      </c>
      <c r="CG106" t="s">
        <v>208</v>
      </c>
      <c r="CH106" t="s">
        <v>214</v>
      </c>
      <c r="CI106" t="s">
        <v>210</v>
      </c>
      <c r="CJ106">
        <v>1</v>
      </c>
      <c r="CL106" s="1">
        <v>45711.747916666667</v>
      </c>
      <c r="CM106">
        <v>0</v>
      </c>
      <c r="CN106" t="s">
        <v>128</v>
      </c>
      <c r="CU106" t="b">
        <v>1</v>
      </c>
    </row>
    <row r="107" spans="1:99" x14ac:dyDescent="0.25">
      <c r="A107" t="s">
        <v>114</v>
      </c>
      <c r="B107" t="s">
        <v>116</v>
      </c>
      <c r="C107" t="s">
        <v>113</v>
      </c>
      <c r="D107" t="s">
        <v>114</v>
      </c>
      <c r="E107" t="s">
        <v>115</v>
      </c>
      <c r="F107" t="s">
        <v>113</v>
      </c>
      <c r="G107" t="s">
        <v>113</v>
      </c>
      <c r="H107" t="s">
        <v>113</v>
      </c>
      <c r="I107" t="s">
        <v>114</v>
      </c>
      <c r="J107" t="s">
        <v>114</v>
      </c>
      <c r="K107" t="s">
        <v>114</v>
      </c>
      <c r="L107" t="s">
        <v>114</v>
      </c>
      <c r="M107" t="s">
        <v>115</v>
      </c>
      <c r="N107" t="s">
        <v>114</v>
      </c>
      <c r="O107" t="s">
        <v>114</v>
      </c>
      <c r="P107" t="s">
        <v>114</v>
      </c>
      <c r="Q107" t="s">
        <v>114</v>
      </c>
      <c r="R107" t="s">
        <v>114</v>
      </c>
      <c r="S107" t="s">
        <v>116</v>
      </c>
      <c r="T107" t="s">
        <v>115</v>
      </c>
      <c r="U107" t="s">
        <v>116</v>
      </c>
      <c r="V107" t="s">
        <v>114</v>
      </c>
      <c r="W107" t="s">
        <v>114</v>
      </c>
      <c r="X107" t="s">
        <v>114</v>
      </c>
      <c r="Y107" t="s">
        <v>114</v>
      </c>
      <c r="Z107" t="s">
        <v>114</v>
      </c>
      <c r="AA107" t="s">
        <v>114</v>
      </c>
      <c r="AB107" t="s">
        <v>116</v>
      </c>
      <c r="AC107" t="s">
        <v>116</v>
      </c>
      <c r="AD107" t="s">
        <v>115</v>
      </c>
      <c r="AE107" t="s">
        <v>115</v>
      </c>
      <c r="AF107" t="s">
        <v>116</v>
      </c>
      <c r="AG107" t="s">
        <v>116</v>
      </c>
      <c r="AH107" t="s">
        <v>114</v>
      </c>
      <c r="AI107" t="s">
        <v>114</v>
      </c>
      <c r="AJ107" t="s">
        <v>114</v>
      </c>
      <c r="AK107" t="s">
        <v>115</v>
      </c>
      <c r="AL107" t="s">
        <v>114</v>
      </c>
      <c r="AM107" t="s">
        <v>116</v>
      </c>
      <c r="AN107" t="s">
        <v>114</v>
      </c>
      <c r="AO107" t="s">
        <v>114</v>
      </c>
      <c r="AP107" t="s">
        <v>130</v>
      </c>
      <c r="AQ107" t="s">
        <v>597</v>
      </c>
      <c r="AR107" t="s">
        <v>598</v>
      </c>
      <c r="AV107" t="s">
        <v>258</v>
      </c>
      <c r="AW107" t="s">
        <v>599</v>
      </c>
      <c r="AX107" t="s">
        <v>600</v>
      </c>
      <c r="BB107" t="s">
        <v>117</v>
      </c>
      <c r="BC107" t="s">
        <v>117</v>
      </c>
      <c r="BJ107" t="s">
        <v>140</v>
      </c>
      <c r="BK107" t="s">
        <v>117</v>
      </c>
      <c r="BP107" t="s">
        <v>118</v>
      </c>
      <c r="BQ107" t="s">
        <v>119</v>
      </c>
      <c r="BR107" t="s">
        <v>112</v>
      </c>
      <c r="BS107" t="s">
        <v>112</v>
      </c>
      <c r="BT107" t="s">
        <v>112</v>
      </c>
      <c r="BU107" t="s">
        <v>112</v>
      </c>
      <c r="BV107" t="s">
        <v>193</v>
      </c>
      <c r="BW107" t="s">
        <v>601</v>
      </c>
      <c r="BX107" t="s">
        <v>152</v>
      </c>
      <c r="BY107" t="s">
        <v>123</v>
      </c>
      <c r="BZ107" t="s">
        <v>114</v>
      </c>
      <c r="CA107" t="s">
        <v>114</v>
      </c>
      <c r="CB107" t="s">
        <v>114</v>
      </c>
      <c r="CC107" t="s">
        <v>213</v>
      </c>
      <c r="CD107" t="s">
        <v>140</v>
      </c>
      <c r="CE107" t="s">
        <v>602</v>
      </c>
      <c r="CF107" t="s">
        <v>603</v>
      </c>
      <c r="CG107" t="s">
        <v>208</v>
      </c>
      <c r="CH107" t="s">
        <v>126</v>
      </c>
      <c r="CI107" t="s">
        <v>145</v>
      </c>
      <c r="CJ107">
        <v>1</v>
      </c>
      <c r="CL107" s="1">
        <v>45711.813888888886</v>
      </c>
      <c r="CM107">
        <v>0</v>
      </c>
      <c r="CN107" t="s">
        <v>128</v>
      </c>
      <c r="CU107" t="b">
        <v>1</v>
      </c>
    </row>
    <row r="108" spans="1:99" x14ac:dyDescent="0.25">
      <c r="A108" t="s">
        <v>114</v>
      </c>
      <c r="B108" t="s">
        <v>113</v>
      </c>
      <c r="C108" t="s">
        <v>113</v>
      </c>
      <c r="D108" t="s">
        <v>113</v>
      </c>
      <c r="E108" t="s">
        <v>113</v>
      </c>
      <c r="F108" t="s">
        <v>113</v>
      </c>
      <c r="G108" t="s">
        <v>113</v>
      </c>
      <c r="H108" t="s">
        <v>113</v>
      </c>
      <c r="I108" t="s">
        <v>112</v>
      </c>
      <c r="J108" t="s">
        <v>114</v>
      </c>
      <c r="K108" t="s">
        <v>114</v>
      </c>
      <c r="L108" t="s">
        <v>114</v>
      </c>
      <c r="M108" t="s">
        <v>115</v>
      </c>
      <c r="N108" t="s">
        <v>115</v>
      </c>
      <c r="O108" t="s">
        <v>115</v>
      </c>
      <c r="P108" t="s">
        <v>113</v>
      </c>
      <c r="Q108" t="s">
        <v>114</v>
      </c>
      <c r="R108" t="s">
        <v>114</v>
      </c>
      <c r="S108" t="s">
        <v>116</v>
      </c>
      <c r="T108" t="s">
        <v>114</v>
      </c>
      <c r="U108" t="s">
        <v>115</v>
      </c>
      <c r="V108" t="s">
        <v>113</v>
      </c>
      <c r="W108" t="s">
        <v>114</v>
      </c>
      <c r="X108" t="s">
        <v>114</v>
      </c>
      <c r="Y108" t="s">
        <v>114</v>
      </c>
      <c r="Z108" t="s">
        <v>114</v>
      </c>
      <c r="AA108" t="s">
        <v>114</v>
      </c>
      <c r="AB108" t="s">
        <v>114</v>
      </c>
      <c r="AC108" t="s">
        <v>114</v>
      </c>
      <c r="AD108" t="s">
        <v>114</v>
      </c>
      <c r="AE108" t="s">
        <v>114</v>
      </c>
      <c r="AF108" t="s">
        <v>114</v>
      </c>
      <c r="AG108" t="s">
        <v>114</v>
      </c>
      <c r="AH108" t="s">
        <v>114</v>
      </c>
      <c r="AI108" t="s">
        <v>114</v>
      </c>
      <c r="AJ108" t="s">
        <v>114</v>
      </c>
      <c r="AK108" t="s">
        <v>114</v>
      </c>
      <c r="AL108" t="s">
        <v>114</v>
      </c>
      <c r="AM108" t="s">
        <v>114</v>
      </c>
      <c r="AN108" t="s">
        <v>114</v>
      </c>
      <c r="AO108" t="s">
        <v>114</v>
      </c>
      <c r="AP108" t="s">
        <v>130</v>
      </c>
      <c r="AQ108" t="s">
        <v>129</v>
      </c>
      <c r="AR108" t="s">
        <v>604</v>
      </c>
      <c r="AS108" t="s">
        <v>605</v>
      </c>
      <c r="AT108" t="s">
        <v>172</v>
      </c>
      <c r="AU108" t="s">
        <v>526</v>
      </c>
      <c r="AV108" t="s">
        <v>257</v>
      </c>
      <c r="AW108" t="s">
        <v>257</v>
      </c>
      <c r="AX108" t="s">
        <v>257</v>
      </c>
      <c r="AY108" t="s">
        <v>117</v>
      </c>
      <c r="BJ108" t="s">
        <v>140</v>
      </c>
      <c r="BM108" t="s">
        <v>117</v>
      </c>
      <c r="BP108" t="s">
        <v>118</v>
      </c>
      <c r="BQ108" t="s">
        <v>119</v>
      </c>
      <c r="BR108" t="s">
        <v>112</v>
      </c>
      <c r="BS108" t="s">
        <v>112</v>
      </c>
      <c r="BT108" t="s">
        <v>112</v>
      </c>
      <c r="BU108" t="s">
        <v>112</v>
      </c>
      <c r="BV108" t="s">
        <v>120</v>
      </c>
      <c r="BW108" t="s">
        <v>606</v>
      </c>
      <c r="BX108" t="s">
        <v>465</v>
      </c>
      <c r="BY108" t="s">
        <v>139</v>
      </c>
      <c r="BZ108" t="s">
        <v>114</v>
      </c>
      <c r="CA108" t="s">
        <v>115</v>
      </c>
      <c r="CB108" t="s">
        <v>115</v>
      </c>
      <c r="CC108" t="s">
        <v>124</v>
      </c>
      <c r="CD108" t="s">
        <v>118</v>
      </c>
      <c r="CG108" t="s">
        <v>143</v>
      </c>
      <c r="CH108" t="s">
        <v>607</v>
      </c>
      <c r="CI108" t="s">
        <v>156</v>
      </c>
      <c r="CJ108">
        <v>4</v>
      </c>
      <c r="CK108" t="s">
        <v>608</v>
      </c>
      <c r="CL108" s="1">
        <v>45711.989583333336</v>
      </c>
      <c r="CM108">
        <v>0</v>
      </c>
      <c r="CN108" t="s">
        <v>128</v>
      </c>
      <c r="CU108" t="b">
        <v>1</v>
      </c>
    </row>
    <row r="109" spans="1:99" x14ac:dyDescent="0.25">
      <c r="CL109" s="1">
        <v>45712.962500000001</v>
      </c>
      <c r="CM109">
        <v>0</v>
      </c>
      <c r="CN109" t="s">
        <v>128</v>
      </c>
      <c r="CU109" t="b">
        <v>0</v>
      </c>
    </row>
    <row r="110" spans="1:99" x14ac:dyDescent="0.25">
      <c r="A110" t="s">
        <v>114</v>
      </c>
      <c r="B110" t="s">
        <v>113</v>
      </c>
      <c r="C110" t="s">
        <v>113</v>
      </c>
      <c r="D110" t="s">
        <v>113</v>
      </c>
      <c r="E110" t="s">
        <v>113</v>
      </c>
      <c r="F110" t="s">
        <v>113</v>
      </c>
      <c r="G110" t="s">
        <v>113</v>
      </c>
      <c r="H110" t="s">
        <v>113</v>
      </c>
      <c r="I110" t="s">
        <v>112</v>
      </c>
      <c r="J110" t="s">
        <v>113</v>
      </c>
      <c r="K110" t="s">
        <v>113</v>
      </c>
      <c r="L110" t="s">
        <v>113</v>
      </c>
      <c r="M110" t="s">
        <v>115</v>
      </c>
      <c r="N110" t="s">
        <v>114</v>
      </c>
      <c r="O110" t="s">
        <v>114</v>
      </c>
      <c r="P110" t="s">
        <v>114</v>
      </c>
      <c r="Q110" t="s">
        <v>114</v>
      </c>
      <c r="R110" t="s">
        <v>114</v>
      </c>
      <c r="S110" t="s">
        <v>114</v>
      </c>
      <c r="T110" t="s">
        <v>114</v>
      </c>
      <c r="U110" t="s">
        <v>114</v>
      </c>
      <c r="V110" t="s">
        <v>113</v>
      </c>
      <c r="W110" t="s">
        <v>113</v>
      </c>
      <c r="X110" t="s">
        <v>113</v>
      </c>
      <c r="Y110" t="s">
        <v>114</v>
      </c>
      <c r="Z110" t="s">
        <v>114</v>
      </c>
      <c r="AA110" t="s">
        <v>114</v>
      </c>
      <c r="AB110" t="s">
        <v>114</v>
      </c>
      <c r="AC110" t="s">
        <v>114</v>
      </c>
      <c r="AD110" t="s">
        <v>112</v>
      </c>
      <c r="AE110" t="s">
        <v>114</v>
      </c>
      <c r="AF110" t="s">
        <v>114</v>
      </c>
      <c r="AG110" t="s">
        <v>114</v>
      </c>
      <c r="AH110" t="s">
        <v>114</v>
      </c>
      <c r="AI110" t="s">
        <v>114</v>
      </c>
      <c r="AJ110" t="s">
        <v>114</v>
      </c>
      <c r="AK110" t="s">
        <v>114</v>
      </c>
      <c r="AL110" t="s">
        <v>114</v>
      </c>
      <c r="AM110" t="s">
        <v>114</v>
      </c>
      <c r="AN110" t="s">
        <v>114</v>
      </c>
      <c r="AO110" t="s">
        <v>114</v>
      </c>
      <c r="AP110" t="s">
        <v>130</v>
      </c>
      <c r="AQ110" t="s">
        <v>609</v>
      </c>
      <c r="AR110" t="s">
        <v>129</v>
      </c>
      <c r="AS110" t="s">
        <v>204</v>
      </c>
      <c r="AT110" t="s">
        <v>610</v>
      </c>
      <c r="AU110" t="s">
        <v>395</v>
      </c>
      <c r="AV110" t="s">
        <v>611</v>
      </c>
      <c r="BA110" t="s">
        <v>117</v>
      </c>
      <c r="BB110" t="s">
        <v>117</v>
      </c>
      <c r="BI110" t="s">
        <v>612</v>
      </c>
      <c r="BJ110" t="s">
        <v>140</v>
      </c>
      <c r="BN110" t="s">
        <v>117</v>
      </c>
      <c r="BP110" t="s">
        <v>118</v>
      </c>
      <c r="BQ110" t="s">
        <v>119</v>
      </c>
      <c r="BR110" t="s">
        <v>112</v>
      </c>
      <c r="BS110" t="s">
        <v>112</v>
      </c>
      <c r="BT110" t="s">
        <v>112</v>
      </c>
      <c r="BU110" t="s">
        <v>115</v>
      </c>
      <c r="BV110" t="s">
        <v>120</v>
      </c>
      <c r="BW110" t="s">
        <v>613</v>
      </c>
      <c r="BX110" t="s">
        <v>152</v>
      </c>
      <c r="BY110" t="s">
        <v>123</v>
      </c>
      <c r="BZ110" t="s">
        <v>114</v>
      </c>
      <c r="CA110" t="s">
        <v>114</v>
      </c>
      <c r="CB110" t="s">
        <v>114</v>
      </c>
      <c r="CC110" t="s">
        <v>124</v>
      </c>
      <c r="CD110" t="s">
        <v>140</v>
      </c>
      <c r="CE110" t="s">
        <v>614</v>
      </c>
      <c r="CF110" t="s">
        <v>615</v>
      </c>
      <c r="CG110" t="s">
        <v>208</v>
      </c>
      <c r="CH110" t="s">
        <v>155</v>
      </c>
      <c r="CI110" t="s">
        <v>156</v>
      </c>
      <c r="CJ110">
        <v>2</v>
      </c>
      <c r="CK110" t="s">
        <v>616</v>
      </c>
      <c r="CL110" s="1">
        <v>45716.895138888889</v>
      </c>
      <c r="CM110">
        <v>0</v>
      </c>
      <c r="CN110" t="s">
        <v>128</v>
      </c>
      <c r="CU110" t="b">
        <v>1</v>
      </c>
    </row>
    <row r="111" spans="1:99" x14ac:dyDescent="0.25">
      <c r="A111" t="s">
        <v>113</v>
      </c>
      <c r="B111" t="s">
        <v>113</v>
      </c>
      <c r="C111" t="s">
        <v>113</v>
      </c>
      <c r="D111" t="s">
        <v>113</v>
      </c>
      <c r="E111" t="s">
        <v>112</v>
      </c>
      <c r="F111" t="s">
        <v>112</v>
      </c>
      <c r="G111" t="s">
        <v>112</v>
      </c>
      <c r="H111" t="s">
        <v>113</v>
      </c>
      <c r="I111" t="s">
        <v>113</v>
      </c>
      <c r="J111" t="s">
        <v>113</v>
      </c>
      <c r="K111" t="s">
        <v>114</v>
      </c>
      <c r="L111" t="s">
        <v>114</v>
      </c>
      <c r="M111" t="s">
        <v>112</v>
      </c>
      <c r="N111" t="s">
        <v>113</v>
      </c>
      <c r="O111" t="s">
        <v>114</v>
      </c>
      <c r="P111" t="s">
        <v>114</v>
      </c>
      <c r="Q111" t="s">
        <v>114</v>
      </c>
      <c r="R111" t="s">
        <v>113</v>
      </c>
      <c r="S111" t="s">
        <v>115</v>
      </c>
      <c r="T111" t="s">
        <v>115</v>
      </c>
      <c r="U111" t="s">
        <v>114</v>
      </c>
      <c r="V111" t="s">
        <v>114</v>
      </c>
      <c r="W111" t="s">
        <v>114</v>
      </c>
      <c r="X111" t="s">
        <v>114</v>
      </c>
      <c r="Y111" t="s">
        <v>114</v>
      </c>
      <c r="Z111" t="s">
        <v>114</v>
      </c>
      <c r="AA111" t="s">
        <v>113</v>
      </c>
      <c r="AB111" t="s">
        <v>113</v>
      </c>
      <c r="AC111" t="s">
        <v>113</v>
      </c>
      <c r="AD111" t="s">
        <v>112</v>
      </c>
      <c r="AE111" t="s">
        <v>112</v>
      </c>
      <c r="AF111" t="s">
        <v>112</v>
      </c>
      <c r="AG111" t="s">
        <v>112</v>
      </c>
      <c r="AH111" t="s">
        <v>114</v>
      </c>
      <c r="AI111" t="s">
        <v>114</v>
      </c>
      <c r="AJ111" t="s">
        <v>113</v>
      </c>
      <c r="AK111" t="s">
        <v>114</v>
      </c>
      <c r="AL111" t="s">
        <v>114</v>
      </c>
      <c r="AM111" t="s">
        <v>113</v>
      </c>
      <c r="AN111" t="s">
        <v>113</v>
      </c>
      <c r="AO111" t="s">
        <v>113</v>
      </c>
      <c r="AP111" t="s">
        <v>130</v>
      </c>
      <c r="AQ111" t="s">
        <v>617</v>
      </c>
      <c r="AR111" t="s">
        <v>182</v>
      </c>
      <c r="AS111" t="s">
        <v>618</v>
      </c>
      <c r="AT111" t="s">
        <v>619</v>
      </c>
      <c r="AU111" t="s">
        <v>223</v>
      </c>
      <c r="AV111" t="s">
        <v>620</v>
      </c>
      <c r="AW111" t="s">
        <v>621</v>
      </c>
      <c r="AY111" t="s">
        <v>117</v>
      </c>
      <c r="AZ111" t="s">
        <v>117</v>
      </c>
      <c r="BH111" t="s">
        <v>117</v>
      </c>
      <c r="BJ111" t="s">
        <v>140</v>
      </c>
      <c r="BL111" t="s">
        <v>117</v>
      </c>
      <c r="BP111" t="s">
        <v>118</v>
      </c>
      <c r="BQ111" t="s">
        <v>119</v>
      </c>
      <c r="BR111" t="s">
        <v>112</v>
      </c>
      <c r="BS111" t="s">
        <v>112</v>
      </c>
      <c r="BT111" t="s">
        <v>112</v>
      </c>
      <c r="BU111" t="s">
        <v>112</v>
      </c>
      <c r="BV111" t="s">
        <v>193</v>
      </c>
      <c r="BW111" t="s">
        <v>622</v>
      </c>
      <c r="BX111" t="s">
        <v>152</v>
      </c>
      <c r="BY111" t="s">
        <v>139</v>
      </c>
      <c r="BZ111" t="s">
        <v>114</v>
      </c>
      <c r="CA111" t="s">
        <v>114</v>
      </c>
      <c r="CB111" t="s">
        <v>114</v>
      </c>
      <c r="CC111" t="s">
        <v>165</v>
      </c>
      <c r="CD111" t="s">
        <v>140</v>
      </c>
      <c r="CE111" t="s">
        <v>623</v>
      </c>
      <c r="CF111" t="s">
        <v>624</v>
      </c>
      <c r="CG111" t="s">
        <v>201</v>
      </c>
      <c r="CH111" t="s">
        <v>126</v>
      </c>
      <c r="CI111" t="s">
        <v>210</v>
      </c>
      <c r="CJ111">
        <v>2</v>
      </c>
      <c r="CL111" s="1">
        <v>45720.111111111109</v>
      </c>
      <c r="CM111">
        <v>0</v>
      </c>
      <c r="CN111" t="s">
        <v>128</v>
      </c>
      <c r="CU111" t="b">
        <v>1</v>
      </c>
    </row>
    <row r="112" spans="1:99" x14ac:dyDescent="0.25">
      <c r="A112" t="s">
        <v>114</v>
      </c>
      <c r="B112" t="s">
        <v>112</v>
      </c>
      <c r="C112" t="s">
        <v>112</v>
      </c>
      <c r="D112" t="s">
        <v>112</v>
      </c>
      <c r="E112" t="s">
        <v>112</v>
      </c>
      <c r="F112" t="s">
        <v>112</v>
      </c>
      <c r="G112" t="s">
        <v>114</v>
      </c>
      <c r="H112" t="s">
        <v>112</v>
      </c>
      <c r="I112" t="s">
        <v>112</v>
      </c>
      <c r="J112" t="s">
        <v>115</v>
      </c>
      <c r="K112" t="s">
        <v>114</v>
      </c>
      <c r="L112" t="s">
        <v>114</v>
      </c>
      <c r="M112" t="s">
        <v>112</v>
      </c>
      <c r="N112" t="s">
        <v>112</v>
      </c>
      <c r="O112" t="s">
        <v>112</v>
      </c>
      <c r="P112" t="s">
        <v>114</v>
      </c>
      <c r="Q112" t="s">
        <v>112</v>
      </c>
      <c r="R112" t="s">
        <v>113</v>
      </c>
      <c r="S112" t="s">
        <v>115</v>
      </c>
      <c r="T112" t="s">
        <v>115</v>
      </c>
      <c r="U112" t="s">
        <v>112</v>
      </c>
      <c r="V112" t="s">
        <v>112</v>
      </c>
      <c r="W112" t="s">
        <v>112</v>
      </c>
      <c r="X112" t="s">
        <v>112</v>
      </c>
      <c r="Y112" t="s">
        <v>115</v>
      </c>
      <c r="Z112" t="s">
        <v>112</v>
      </c>
      <c r="AA112" t="s">
        <v>114</v>
      </c>
      <c r="AB112" t="s">
        <v>114</v>
      </c>
      <c r="AC112" t="s">
        <v>112</v>
      </c>
      <c r="AD112" t="s">
        <v>112</v>
      </c>
      <c r="AE112" t="s">
        <v>112</v>
      </c>
      <c r="AF112" t="s">
        <v>112</v>
      </c>
      <c r="AG112" t="s">
        <v>112</v>
      </c>
      <c r="AH112" t="s">
        <v>112</v>
      </c>
      <c r="AI112" t="s">
        <v>112</v>
      </c>
      <c r="AJ112" t="s">
        <v>114</v>
      </c>
      <c r="AK112" t="s">
        <v>114</v>
      </c>
      <c r="AL112" t="s">
        <v>112</v>
      </c>
      <c r="AM112" t="s">
        <v>112</v>
      </c>
      <c r="AN112" t="s">
        <v>114</v>
      </c>
      <c r="CK112" t="s">
        <v>625</v>
      </c>
      <c r="CL112" s="1">
        <v>45744.615277777775</v>
      </c>
      <c r="CM112">
        <v>0</v>
      </c>
      <c r="CN112" t="s">
        <v>128</v>
      </c>
      <c r="CU112" t="b">
        <v>1</v>
      </c>
    </row>
    <row r="113" spans="1:99" x14ac:dyDescent="0.25">
      <c r="B113" t="s">
        <v>113</v>
      </c>
      <c r="C113" t="s">
        <v>113</v>
      </c>
      <c r="D113" t="s">
        <v>114</v>
      </c>
      <c r="E113" t="s">
        <v>114</v>
      </c>
      <c r="F113" t="s">
        <v>113</v>
      </c>
      <c r="G113" t="s">
        <v>113</v>
      </c>
      <c r="H113" t="s">
        <v>113</v>
      </c>
      <c r="I113" t="s">
        <v>112</v>
      </c>
      <c r="J113" t="s">
        <v>113</v>
      </c>
      <c r="K113" t="s">
        <v>113</v>
      </c>
      <c r="L113" t="s">
        <v>113</v>
      </c>
      <c r="M113" t="s">
        <v>112</v>
      </c>
      <c r="N113" t="s">
        <v>112</v>
      </c>
      <c r="O113" t="s">
        <v>113</v>
      </c>
      <c r="P113" t="s">
        <v>114</v>
      </c>
      <c r="Q113" t="s">
        <v>114</v>
      </c>
      <c r="R113" t="s">
        <v>114</v>
      </c>
      <c r="S113" t="s">
        <v>115</v>
      </c>
      <c r="T113" t="s">
        <v>115</v>
      </c>
      <c r="U113" t="s">
        <v>115</v>
      </c>
      <c r="V113" t="s">
        <v>114</v>
      </c>
      <c r="W113" t="s">
        <v>115</v>
      </c>
      <c r="X113" t="s">
        <v>114</v>
      </c>
      <c r="Y113" t="s">
        <v>114</v>
      </c>
      <c r="Z113" t="s">
        <v>113</v>
      </c>
      <c r="AA113" t="s">
        <v>114</v>
      </c>
      <c r="AB113" t="s">
        <v>114</v>
      </c>
      <c r="AC113" t="s">
        <v>112</v>
      </c>
      <c r="AD113" t="s">
        <v>112</v>
      </c>
      <c r="AE113" t="s">
        <v>114</v>
      </c>
      <c r="AF113" t="s">
        <v>112</v>
      </c>
      <c r="AG113" t="s">
        <v>114</v>
      </c>
      <c r="AH113" t="s">
        <v>114</v>
      </c>
      <c r="AI113" t="s">
        <v>114</v>
      </c>
      <c r="AJ113" t="s">
        <v>114</v>
      </c>
      <c r="AK113" t="s">
        <v>115</v>
      </c>
      <c r="AL113" t="s">
        <v>113</v>
      </c>
      <c r="AM113" t="s">
        <v>113</v>
      </c>
      <c r="AN113" t="s">
        <v>113</v>
      </c>
      <c r="AO113" t="s">
        <v>113</v>
      </c>
      <c r="AP113" t="s">
        <v>496</v>
      </c>
      <c r="AQ113" t="s">
        <v>487</v>
      </c>
      <c r="AR113" t="s">
        <v>264</v>
      </c>
      <c r="AS113" t="s">
        <v>569</v>
      </c>
      <c r="AT113" t="s">
        <v>223</v>
      </c>
      <c r="AU113" t="s">
        <v>626</v>
      </c>
      <c r="AY113" t="s">
        <v>117</v>
      </c>
      <c r="BB113" t="s">
        <v>117</v>
      </c>
      <c r="BH113" t="s">
        <v>117</v>
      </c>
      <c r="BJ113" t="s">
        <v>140</v>
      </c>
      <c r="BO113" t="s">
        <v>117</v>
      </c>
      <c r="BP113" t="s">
        <v>118</v>
      </c>
      <c r="BQ113" t="s">
        <v>119</v>
      </c>
      <c r="BR113" t="s">
        <v>112</v>
      </c>
      <c r="BS113" t="s">
        <v>112</v>
      </c>
      <c r="BT113" t="s">
        <v>112</v>
      </c>
      <c r="BU113" t="s">
        <v>112</v>
      </c>
      <c r="BV113" t="s">
        <v>120</v>
      </c>
      <c r="BW113" t="s">
        <v>627</v>
      </c>
      <c r="BX113" t="s">
        <v>152</v>
      </c>
      <c r="BY113" t="s">
        <v>200</v>
      </c>
      <c r="BZ113" t="s">
        <v>115</v>
      </c>
      <c r="CA113" t="s">
        <v>115</v>
      </c>
      <c r="CB113" t="s">
        <v>114</v>
      </c>
      <c r="CE113" t="s">
        <v>628</v>
      </c>
      <c r="CG113" t="s">
        <v>125</v>
      </c>
      <c r="CH113" t="s">
        <v>481</v>
      </c>
      <c r="CI113" t="s">
        <v>210</v>
      </c>
      <c r="CJ113">
        <v>2</v>
      </c>
      <c r="CK113" t="s">
        <v>629</v>
      </c>
      <c r="CL113" s="1">
        <v>45744.617361111108</v>
      </c>
      <c r="CM113">
        <v>0</v>
      </c>
      <c r="CN113" t="s">
        <v>128</v>
      </c>
      <c r="CU113" t="b">
        <v>1</v>
      </c>
    </row>
    <row r="114" spans="1:99" x14ac:dyDescent="0.25">
      <c r="A114" t="s">
        <v>114</v>
      </c>
      <c r="C114" t="s">
        <v>113</v>
      </c>
      <c r="D114" t="s">
        <v>114</v>
      </c>
      <c r="E114" t="s">
        <v>115</v>
      </c>
      <c r="F114" t="s">
        <v>114</v>
      </c>
      <c r="G114" t="s">
        <v>113</v>
      </c>
      <c r="H114" t="s">
        <v>114</v>
      </c>
      <c r="I114" t="s">
        <v>115</v>
      </c>
      <c r="J114" t="s">
        <v>114</v>
      </c>
      <c r="K114" t="s">
        <v>115</v>
      </c>
      <c r="L114" t="s">
        <v>114</v>
      </c>
      <c r="M114" t="s">
        <v>114</v>
      </c>
      <c r="N114" t="s">
        <v>115</v>
      </c>
      <c r="O114" t="s">
        <v>115</v>
      </c>
      <c r="P114" t="s">
        <v>114</v>
      </c>
      <c r="Q114" t="s">
        <v>115</v>
      </c>
      <c r="R114" t="s">
        <v>115</v>
      </c>
      <c r="S114" t="s">
        <v>114</v>
      </c>
      <c r="T114" t="s">
        <v>114</v>
      </c>
      <c r="U114" t="s">
        <v>114</v>
      </c>
      <c r="V114" t="s">
        <v>114</v>
      </c>
      <c r="W114" t="s">
        <v>115</v>
      </c>
      <c r="X114" t="s">
        <v>115</v>
      </c>
      <c r="Y114" t="s">
        <v>115</v>
      </c>
      <c r="Z114" t="s">
        <v>115</v>
      </c>
      <c r="AA114" t="s">
        <v>114</v>
      </c>
      <c r="AB114" t="s">
        <v>115</v>
      </c>
      <c r="AC114" t="s">
        <v>115</v>
      </c>
      <c r="AD114" t="s">
        <v>116</v>
      </c>
      <c r="AE114" t="s">
        <v>116</v>
      </c>
      <c r="AF114" t="s">
        <v>115</v>
      </c>
      <c r="AG114" t="s">
        <v>115</v>
      </c>
      <c r="AH114" t="s">
        <v>114</v>
      </c>
      <c r="AI114" t="s">
        <v>114</v>
      </c>
      <c r="AJ114" t="s">
        <v>115</v>
      </c>
      <c r="AK114" t="s">
        <v>115</v>
      </c>
      <c r="AL114" t="s">
        <v>114</v>
      </c>
      <c r="AM114" t="s">
        <v>115</v>
      </c>
      <c r="AN114" t="s">
        <v>115</v>
      </c>
      <c r="AO114" t="s">
        <v>114</v>
      </c>
      <c r="CL114" s="1">
        <v>45744.621527777781</v>
      </c>
      <c r="CM114">
        <v>0</v>
      </c>
      <c r="CN114" t="s">
        <v>128</v>
      </c>
      <c r="CU114" t="b">
        <v>1</v>
      </c>
    </row>
    <row r="115" spans="1:99" x14ac:dyDescent="0.25">
      <c r="A115" t="s">
        <v>114</v>
      </c>
      <c r="B115" t="s">
        <v>114</v>
      </c>
      <c r="C115" t="s">
        <v>114</v>
      </c>
      <c r="D115" t="s">
        <v>114</v>
      </c>
      <c r="E115" t="s">
        <v>114</v>
      </c>
      <c r="F115" t="s">
        <v>114</v>
      </c>
      <c r="G115" t="s">
        <v>114</v>
      </c>
      <c r="H115" t="s">
        <v>114</v>
      </c>
      <c r="I115" t="s">
        <v>115</v>
      </c>
      <c r="J115" t="s">
        <v>114</v>
      </c>
      <c r="K115" t="s">
        <v>115</v>
      </c>
      <c r="L115" t="s">
        <v>114</v>
      </c>
      <c r="M115" t="s">
        <v>115</v>
      </c>
      <c r="N115" t="s">
        <v>115</v>
      </c>
      <c r="O115" t="s">
        <v>115</v>
      </c>
      <c r="P115" t="s">
        <v>115</v>
      </c>
      <c r="Q115" t="s">
        <v>115</v>
      </c>
      <c r="R115" t="s">
        <v>115</v>
      </c>
      <c r="S115" t="s">
        <v>115</v>
      </c>
      <c r="T115" t="s">
        <v>115</v>
      </c>
      <c r="U115" t="s">
        <v>115</v>
      </c>
      <c r="V115" t="s">
        <v>115</v>
      </c>
      <c r="W115" t="s">
        <v>115</v>
      </c>
      <c r="X115" t="s">
        <v>115</v>
      </c>
      <c r="Y115" t="s">
        <v>115</v>
      </c>
      <c r="Z115" t="s">
        <v>115</v>
      </c>
      <c r="AA115" t="s">
        <v>115</v>
      </c>
      <c r="AB115" t="s">
        <v>115</v>
      </c>
      <c r="AC115" t="s">
        <v>116</v>
      </c>
      <c r="AD115" t="s">
        <v>116</v>
      </c>
      <c r="AE115" t="s">
        <v>116</v>
      </c>
      <c r="AF115" t="s">
        <v>116</v>
      </c>
      <c r="AG115" t="s">
        <v>116</v>
      </c>
      <c r="AH115" t="s">
        <v>115</v>
      </c>
      <c r="AI115" t="s">
        <v>115</v>
      </c>
      <c r="AJ115" t="s">
        <v>115</v>
      </c>
      <c r="AK115" t="s">
        <v>115</v>
      </c>
      <c r="AL115" t="s">
        <v>115</v>
      </c>
      <c r="AM115" t="s">
        <v>114</v>
      </c>
      <c r="AN115" t="s">
        <v>114</v>
      </c>
      <c r="AO115" t="s">
        <v>114</v>
      </c>
      <c r="CL115" s="1">
        <v>45744.625</v>
      </c>
      <c r="CM115">
        <v>0</v>
      </c>
      <c r="CN115" t="s">
        <v>128</v>
      </c>
      <c r="CU115" t="b">
        <v>1</v>
      </c>
    </row>
    <row r="116" spans="1:99" x14ac:dyDescent="0.25">
      <c r="A116" t="s">
        <v>114</v>
      </c>
      <c r="B116" t="s">
        <v>114</v>
      </c>
      <c r="C116" t="s">
        <v>113</v>
      </c>
      <c r="D116" t="s">
        <v>115</v>
      </c>
      <c r="E116" t="s">
        <v>116</v>
      </c>
      <c r="F116" t="s">
        <v>114</v>
      </c>
      <c r="G116" t="s">
        <v>113</v>
      </c>
      <c r="H116" t="s">
        <v>113</v>
      </c>
      <c r="I116" t="s">
        <v>115</v>
      </c>
      <c r="J116" t="s">
        <v>115</v>
      </c>
      <c r="K116" t="s">
        <v>116</v>
      </c>
      <c r="L116" t="s">
        <v>114</v>
      </c>
      <c r="M116" t="s">
        <v>116</v>
      </c>
      <c r="N116" t="s">
        <v>116</v>
      </c>
      <c r="O116" t="s">
        <v>112</v>
      </c>
      <c r="P116" t="s">
        <v>115</v>
      </c>
      <c r="Q116" t="s">
        <v>114</v>
      </c>
      <c r="R116" t="s">
        <v>113</v>
      </c>
      <c r="S116" t="s">
        <v>116</v>
      </c>
      <c r="T116" t="s">
        <v>114</v>
      </c>
      <c r="U116" t="s">
        <v>116</v>
      </c>
      <c r="V116" t="s">
        <v>114</v>
      </c>
      <c r="W116" t="s">
        <v>115</v>
      </c>
      <c r="X116" t="s">
        <v>116</v>
      </c>
      <c r="Y116" t="s">
        <v>115</v>
      </c>
      <c r="Z116" t="s">
        <v>114</v>
      </c>
      <c r="AA116" t="s">
        <v>115</v>
      </c>
      <c r="AB116" t="s">
        <v>115</v>
      </c>
      <c r="AC116" t="s">
        <v>116</v>
      </c>
      <c r="AD116" t="s">
        <v>116</v>
      </c>
      <c r="AE116" t="s">
        <v>115</v>
      </c>
      <c r="AF116" t="s">
        <v>115</v>
      </c>
      <c r="AG116" t="s">
        <v>115</v>
      </c>
      <c r="AH116" t="s">
        <v>114</v>
      </c>
      <c r="AI116" t="s">
        <v>114</v>
      </c>
      <c r="AJ116" t="s">
        <v>115</v>
      </c>
      <c r="AK116" t="s">
        <v>113</v>
      </c>
      <c r="AL116" t="s">
        <v>113</v>
      </c>
      <c r="AM116" t="s">
        <v>113</v>
      </c>
      <c r="AN116" t="s">
        <v>114</v>
      </c>
      <c r="AO116" t="s">
        <v>113</v>
      </c>
      <c r="CK116" t="s">
        <v>630</v>
      </c>
      <c r="CL116" s="1">
        <v>45744.629166666666</v>
      </c>
      <c r="CM116">
        <v>0</v>
      </c>
      <c r="CN116" t="s">
        <v>128</v>
      </c>
      <c r="CU116" t="b">
        <v>1</v>
      </c>
    </row>
    <row r="117" spans="1:99" x14ac:dyDescent="0.25">
      <c r="A117" t="s">
        <v>115</v>
      </c>
      <c r="B117" t="s">
        <v>115</v>
      </c>
      <c r="C117" t="s">
        <v>114</v>
      </c>
      <c r="D117" t="s">
        <v>115</v>
      </c>
      <c r="E117" t="s">
        <v>114</v>
      </c>
      <c r="F117" t="s">
        <v>115</v>
      </c>
      <c r="G117" t="s">
        <v>115</v>
      </c>
      <c r="H117" t="s">
        <v>115</v>
      </c>
      <c r="I117" t="s">
        <v>116</v>
      </c>
      <c r="J117" t="s">
        <v>115</v>
      </c>
      <c r="K117" t="s">
        <v>116</v>
      </c>
      <c r="L117" t="s">
        <v>115</v>
      </c>
      <c r="M117" t="s">
        <v>116</v>
      </c>
      <c r="N117" t="s">
        <v>116</v>
      </c>
      <c r="O117" t="s">
        <v>116</v>
      </c>
      <c r="P117" t="s">
        <v>116</v>
      </c>
      <c r="Q117" t="s">
        <v>115</v>
      </c>
      <c r="R117" t="s">
        <v>116</v>
      </c>
      <c r="S117" t="s">
        <v>116</v>
      </c>
      <c r="T117" t="s">
        <v>116</v>
      </c>
      <c r="U117" t="s">
        <v>116</v>
      </c>
      <c r="V117" t="s">
        <v>115</v>
      </c>
      <c r="W117" t="s">
        <v>116</v>
      </c>
      <c r="X117" t="s">
        <v>116</v>
      </c>
      <c r="Y117" t="s">
        <v>116</v>
      </c>
      <c r="Z117" t="s">
        <v>116</v>
      </c>
      <c r="AA117" t="s">
        <v>115</v>
      </c>
      <c r="AB117" t="s">
        <v>115</v>
      </c>
      <c r="AC117" t="s">
        <v>116</v>
      </c>
      <c r="AD117" t="s">
        <v>116</v>
      </c>
      <c r="AE117" t="s">
        <v>116</v>
      </c>
      <c r="AF117" t="s">
        <v>116</v>
      </c>
      <c r="AG117" t="s">
        <v>116</v>
      </c>
      <c r="AH117" t="s">
        <v>114</v>
      </c>
      <c r="AI117" t="s">
        <v>114</v>
      </c>
      <c r="AJ117" t="s">
        <v>116</v>
      </c>
      <c r="AK117" t="s">
        <v>114</v>
      </c>
      <c r="AL117" t="s">
        <v>114</v>
      </c>
      <c r="AM117" t="s">
        <v>115</v>
      </c>
      <c r="AN117" t="s">
        <v>115</v>
      </c>
      <c r="AO117" t="s">
        <v>114</v>
      </c>
      <c r="AP117" t="s">
        <v>215</v>
      </c>
      <c r="AQ117" t="s">
        <v>129</v>
      </c>
      <c r="AR117" t="s">
        <v>631</v>
      </c>
      <c r="AS117" t="s">
        <v>632</v>
      </c>
      <c r="AT117" t="s">
        <v>186</v>
      </c>
      <c r="AV117" t="s">
        <v>262</v>
      </c>
      <c r="AW117" t="s">
        <v>633</v>
      </c>
      <c r="AX117" t="s">
        <v>634</v>
      </c>
      <c r="AY117" t="s">
        <v>117</v>
      </c>
      <c r="BC117" t="s">
        <v>117</v>
      </c>
      <c r="BH117" t="s">
        <v>117</v>
      </c>
      <c r="BJ117" t="s">
        <v>118</v>
      </c>
      <c r="BL117" t="s">
        <v>117</v>
      </c>
      <c r="BP117" t="s">
        <v>118</v>
      </c>
      <c r="BQ117" t="s">
        <v>119</v>
      </c>
      <c r="BR117" t="s">
        <v>112</v>
      </c>
      <c r="BS117" t="s">
        <v>112</v>
      </c>
      <c r="BT117" t="s">
        <v>112</v>
      </c>
      <c r="BU117" t="s">
        <v>112</v>
      </c>
      <c r="BV117" t="s">
        <v>137</v>
      </c>
      <c r="BW117" t="s">
        <v>635</v>
      </c>
      <c r="BX117" t="s">
        <v>122</v>
      </c>
      <c r="BY117" t="s">
        <v>636</v>
      </c>
      <c r="BZ117" t="s">
        <v>115</v>
      </c>
      <c r="CA117" t="s">
        <v>115</v>
      </c>
      <c r="CB117" t="s">
        <v>115</v>
      </c>
      <c r="CC117" t="s">
        <v>213</v>
      </c>
      <c r="CD117" t="s">
        <v>140</v>
      </c>
      <c r="CE117" t="s">
        <v>637</v>
      </c>
      <c r="CF117" t="s">
        <v>638</v>
      </c>
      <c r="CG117" t="s">
        <v>143</v>
      </c>
      <c r="CH117" t="s">
        <v>639</v>
      </c>
      <c r="CI117" t="s">
        <v>145</v>
      </c>
      <c r="CJ117">
        <v>3</v>
      </c>
      <c r="CK117" t="s">
        <v>640</v>
      </c>
      <c r="CL117" s="1">
        <v>45744.632638888892</v>
      </c>
      <c r="CM117">
        <v>0</v>
      </c>
      <c r="CN117" t="s">
        <v>128</v>
      </c>
      <c r="CU117" t="b">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191"/>
  <sheetViews>
    <sheetView workbookViewId="0"/>
  </sheetViews>
  <sheetFormatPr defaultRowHeight="15" x14ac:dyDescent="0.25"/>
  <cols>
    <col min="1" max="1" width="9.140625" customWidth="1"/>
  </cols>
  <sheetData>
    <row r="1" spans="1:6" ht="21" x14ac:dyDescent="0.35">
      <c r="A1" s="4" t="s">
        <v>641</v>
      </c>
    </row>
    <row r="3" spans="1:6" x14ac:dyDescent="0.25">
      <c r="A3" s="5"/>
      <c r="B3" s="5" t="s">
        <v>116</v>
      </c>
      <c r="C3" s="5" t="s">
        <v>115</v>
      </c>
      <c r="D3" s="5" t="s">
        <v>114</v>
      </c>
      <c r="E3" s="5" t="s">
        <v>113</v>
      </c>
      <c r="F3" s="5" t="s">
        <v>112</v>
      </c>
    </row>
    <row r="4" spans="1:6" x14ac:dyDescent="0.25">
      <c r="A4" s="2" t="s">
        <v>40</v>
      </c>
      <c r="B4">
        <f>COUNTIF('All Data'!A3:A118,"Very Unsatisfied")</f>
        <v>2</v>
      </c>
      <c r="C4">
        <f>COUNTIF('All Data'!A3:A118,"Unsatisfied")</f>
        <v>8</v>
      </c>
      <c r="D4">
        <f>COUNTIF('All Data'!A3:A118,"Satisfied")</f>
        <v>56</v>
      </c>
      <c r="E4">
        <f>COUNTIF('All Data'!A3:A118,"Very Satisfied")</f>
        <v>17</v>
      </c>
      <c r="F4">
        <f>COUNTIF('All Data'!A3:A118,"N/A")</f>
        <v>0</v>
      </c>
    </row>
    <row r="5" spans="1:6" x14ac:dyDescent="0.25">
      <c r="A5" s="2" t="s">
        <v>41</v>
      </c>
      <c r="B5">
        <f>COUNTIF('All Data'!B3:B118,"Very Unsatisfied")</f>
        <v>12</v>
      </c>
      <c r="C5">
        <f>COUNTIF('All Data'!B3:B118,"Unsatisfied")</f>
        <v>13</v>
      </c>
      <c r="D5">
        <f>COUNTIF('All Data'!B3:B118,"Satisfied")</f>
        <v>37</v>
      </c>
      <c r="E5">
        <f>COUNTIF('All Data'!B3:B118,"Very Satisfied")</f>
        <v>17</v>
      </c>
      <c r="F5">
        <f>COUNTIF('All Data'!B3:B118,"N/A")</f>
        <v>3</v>
      </c>
    </row>
    <row r="6" spans="1:6" x14ac:dyDescent="0.25">
      <c r="A6" s="2" t="s">
        <v>42</v>
      </c>
      <c r="B6">
        <f>COUNTIF('All Data'!C3:C118,"Very Unsatisfied")</f>
        <v>1</v>
      </c>
      <c r="C6">
        <f>COUNTIF('All Data'!C3:C118,"Unsatisfied")</f>
        <v>0</v>
      </c>
      <c r="D6">
        <f>COUNTIF('All Data'!C3:C118,"Satisfied")</f>
        <v>21</v>
      </c>
      <c r="E6">
        <f>COUNTIF('All Data'!C3:C118,"Very Satisfied")</f>
        <v>59</v>
      </c>
      <c r="F6">
        <f>COUNTIF('All Data'!C3:C118,"N/A")</f>
        <v>3</v>
      </c>
    </row>
    <row r="7" spans="1:6" x14ac:dyDescent="0.25">
      <c r="A7" s="2" t="s">
        <v>43</v>
      </c>
      <c r="B7">
        <f>COUNTIF('All Data'!D3:D118,"Very Unsatisfied")</f>
        <v>7</v>
      </c>
      <c r="C7">
        <f>COUNTIF('All Data'!D3:D118,"Unsatisfied")</f>
        <v>12</v>
      </c>
      <c r="D7">
        <f>COUNTIF('All Data'!D3:D118,"Satisfied")</f>
        <v>29</v>
      </c>
      <c r="E7">
        <f>COUNTIF('All Data'!D3:D118,"Very Satisfied")</f>
        <v>34</v>
      </c>
      <c r="F7">
        <f>COUNTIF('All Data'!D3:D118,"N/A")</f>
        <v>3</v>
      </c>
    </row>
    <row r="8" spans="1:6" x14ac:dyDescent="0.25">
      <c r="A8" s="2" t="s">
        <v>44</v>
      </c>
      <c r="B8">
        <f>COUNTIF('All Data'!E3:E118,"Very Unsatisfied")</f>
        <v>29</v>
      </c>
      <c r="C8">
        <f>COUNTIF('All Data'!E3:E118,"Unsatisfied")</f>
        <v>20</v>
      </c>
      <c r="D8">
        <f>COUNTIF('All Data'!E3:E118,"Satisfied")</f>
        <v>20</v>
      </c>
      <c r="E8">
        <f>COUNTIF('All Data'!E3:E118,"Very Satisfied")</f>
        <v>9</v>
      </c>
      <c r="F8">
        <f>COUNTIF('All Data'!E3:E118,"N/A")</f>
        <v>7</v>
      </c>
    </row>
    <row r="9" spans="1:6" x14ac:dyDescent="0.25">
      <c r="A9" s="2" t="s">
        <v>45</v>
      </c>
      <c r="B9">
        <f>COUNTIF('All Data'!F3:F118,"Very Unsatisfied")</f>
        <v>2</v>
      </c>
      <c r="C9">
        <f>COUNTIF('All Data'!F3:F118,"Unsatisfied")</f>
        <v>6</v>
      </c>
      <c r="D9">
        <f>COUNTIF('All Data'!F3:F118,"Satisfied")</f>
        <v>23</v>
      </c>
      <c r="E9">
        <f>COUNTIF('All Data'!F3:F118,"Very Satisfied")</f>
        <v>43</v>
      </c>
      <c r="F9">
        <f>COUNTIF('All Data'!F3:F118,"N/A")</f>
        <v>11</v>
      </c>
    </row>
    <row r="10" spans="1:6" x14ac:dyDescent="0.25">
      <c r="A10" s="2" t="s">
        <v>46</v>
      </c>
      <c r="B10">
        <f>COUNTIF('All Data'!G3:G118,"Very Unsatisfied")</f>
        <v>1</v>
      </c>
      <c r="C10">
        <f>COUNTIF('All Data'!G3:G118,"Unsatisfied")</f>
        <v>8</v>
      </c>
      <c r="D10">
        <f>COUNTIF('All Data'!G3:G118,"Satisfied")</f>
        <v>29</v>
      </c>
      <c r="E10">
        <f>COUNTIF('All Data'!G3:G118,"Very Satisfied")</f>
        <v>45</v>
      </c>
      <c r="F10">
        <f>COUNTIF('All Data'!G3:G118,"N/A")</f>
        <v>2</v>
      </c>
    </row>
    <row r="11" spans="1:6" x14ac:dyDescent="0.25">
      <c r="A11" s="2" t="s">
        <v>47</v>
      </c>
      <c r="B11">
        <f>COUNTIF('All Data'!H3:H118,"Very Unsatisfied")</f>
        <v>5</v>
      </c>
      <c r="C11">
        <f>COUNTIF('All Data'!H3:H118,"Unsatisfied")</f>
        <v>10</v>
      </c>
      <c r="D11">
        <f>COUNTIF('All Data'!H3:H118,"Satisfied")</f>
        <v>25</v>
      </c>
      <c r="E11">
        <f>COUNTIF('All Data'!H3:H118,"Very Satisfied")</f>
        <v>36</v>
      </c>
      <c r="F11">
        <f>COUNTIF('All Data'!H3:H118,"N/A")</f>
        <v>9</v>
      </c>
    </row>
    <row r="12" spans="1:6" x14ac:dyDescent="0.25">
      <c r="A12" s="2" t="s">
        <v>48</v>
      </c>
      <c r="B12">
        <f>COUNTIF('All Data'!I3:I118,"Very Unsatisfied")</f>
        <v>15</v>
      </c>
      <c r="C12">
        <f>COUNTIF('All Data'!I3:I118,"Unsatisfied")</f>
        <v>19</v>
      </c>
      <c r="D12">
        <f>COUNTIF('All Data'!I3:I118,"Satisfied")</f>
        <v>20</v>
      </c>
      <c r="E12">
        <f>COUNTIF('All Data'!I3:I118,"Very Satisfied")</f>
        <v>6</v>
      </c>
      <c r="F12">
        <f>COUNTIF('All Data'!I3:I118,"N/A")</f>
        <v>23</v>
      </c>
    </row>
    <row r="16" spans="1:6" ht="21" x14ac:dyDescent="0.35">
      <c r="A16" s="4" t="s">
        <v>642</v>
      </c>
    </row>
    <row r="18" spans="1:6" x14ac:dyDescent="0.25">
      <c r="A18" s="5"/>
      <c r="B18" s="5" t="s">
        <v>116</v>
      </c>
      <c r="C18" s="5" t="s">
        <v>115</v>
      </c>
      <c r="D18" s="5" t="s">
        <v>114</v>
      </c>
      <c r="E18" s="5" t="s">
        <v>113</v>
      </c>
      <c r="F18" s="5" t="s">
        <v>112</v>
      </c>
    </row>
    <row r="19" spans="1:6" x14ac:dyDescent="0.25">
      <c r="A19" s="2" t="s">
        <v>49</v>
      </c>
      <c r="B19">
        <f>COUNTIF('All Data'!J3:J118,"Very Unsatisfied")</f>
        <v>9</v>
      </c>
      <c r="C19">
        <f>COUNTIF('All Data'!J3:J118,"Unsatisfied")</f>
        <v>20</v>
      </c>
      <c r="D19">
        <f>COUNTIF('All Data'!J3:J118,"Satisfied")</f>
        <v>36</v>
      </c>
      <c r="E19">
        <f>COUNTIF('All Data'!J3:J118,"Very Satisfied")</f>
        <v>14</v>
      </c>
      <c r="F19">
        <f>COUNTIF('All Data'!J3:J118,"N/A")</f>
        <v>3</v>
      </c>
    </row>
    <row r="20" spans="1:6" x14ac:dyDescent="0.25">
      <c r="A20" s="2" t="s">
        <v>50</v>
      </c>
      <c r="B20">
        <f>COUNTIF('All Data'!K3:K118,"Very Unsatisfied")</f>
        <v>12</v>
      </c>
      <c r="C20">
        <f>COUNTIF('All Data'!K3:K118,"Unsatisfied")</f>
        <v>22</v>
      </c>
      <c r="D20">
        <f>COUNTIF('All Data'!K3:K118,"Satisfied")</f>
        <v>31</v>
      </c>
      <c r="E20">
        <f>COUNTIF('All Data'!K3:K118,"Very Satisfied")</f>
        <v>15</v>
      </c>
      <c r="F20">
        <f>COUNTIF('All Data'!K3:K118,"N/A")</f>
        <v>2</v>
      </c>
    </row>
    <row r="21" spans="1:6" x14ac:dyDescent="0.25">
      <c r="A21" s="2" t="s">
        <v>51</v>
      </c>
      <c r="B21">
        <f>COUNTIF('All Data'!L3:L118,"Very Unsatisfied")</f>
        <v>5</v>
      </c>
      <c r="C21">
        <f>COUNTIF('All Data'!L3:L118,"Unsatisfied")</f>
        <v>8</v>
      </c>
      <c r="D21">
        <f>COUNTIF('All Data'!L3:L118,"Satisfied")</f>
        <v>45</v>
      </c>
      <c r="E21">
        <f>COUNTIF('All Data'!L3:L118,"Very Satisfied")</f>
        <v>23</v>
      </c>
      <c r="F21">
        <f>COUNTIF('All Data'!L3:L118,"N/A")</f>
        <v>1</v>
      </c>
    </row>
    <row r="22" spans="1:6" x14ac:dyDescent="0.25">
      <c r="A22" s="2" t="s">
        <v>52</v>
      </c>
      <c r="B22">
        <f>COUNTIF('All Data'!M3:M118,"Very Unsatisfied")</f>
        <v>26</v>
      </c>
      <c r="C22">
        <f>COUNTIF('All Data'!M3:M118,"Unsatisfied")</f>
        <v>22</v>
      </c>
      <c r="D22">
        <f>COUNTIF('All Data'!M3:M118,"Satisfied")</f>
        <v>12</v>
      </c>
      <c r="E22">
        <f>COUNTIF('All Data'!M3:M118,"Very Satisfied")</f>
        <v>6</v>
      </c>
      <c r="F22">
        <f>COUNTIF('All Data'!M3:M118,"N/A")</f>
        <v>16</v>
      </c>
    </row>
    <row r="23" spans="1:6" x14ac:dyDescent="0.25">
      <c r="A23" s="2" t="s">
        <v>53</v>
      </c>
      <c r="B23">
        <f>COUNTIF('All Data'!N3:N118,"Very Unsatisfied")</f>
        <v>16</v>
      </c>
      <c r="C23">
        <f>COUNTIF('All Data'!N3:N118,"Unsatisfied")</f>
        <v>17</v>
      </c>
      <c r="D23">
        <f>COUNTIF('All Data'!N3:N118,"Satisfied")</f>
        <v>17</v>
      </c>
      <c r="E23">
        <f>COUNTIF('All Data'!N3:N118,"Very Satisfied")</f>
        <v>10</v>
      </c>
      <c r="F23">
        <f>COUNTIF('All Data'!N3:N118,"N/A")</f>
        <v>20</v>
      </c>
    </row>
    <row r="24" spans="1:6" x14ac:dyDescent="0.25">
      <c r="A24" s="2" t="s">
        <v>54</v>
      </c>
      <c r="B24">
        <f>COUNTIF('All Data'!O3:O118,"Very Unsatisfied")</f>
        <v>11</v>
      </c>
      <c r="C24">
        <f>COUNTIF('All Data'!O3:O118,"Unsatisfied")</f>
        <v>18</v>
      </c>
      <c r="D24">
        <f>COUNTIF('All Data'!O3:O118,"Satisfied")</f>
        <v>19</v>
      </c>
      <c r="E24">
        <f>COUNTIF('All Data'!O3:O118,"Very Satisfied")</f>
        <v>11</v>
      </c>
      <c r="F24">
        <f>COUNTIF('All Data'!O3:O118,"N/A")</f>
        <v>22</v>
      </c>
    </row>
    <row r="28" spans="1:6" ht="21" x14ac:dyDescent="0.35">
      <c r="A28" s="4" t="s">
        <v>643</v>
      </c>
    </row>
    <row r="30" spans="1:6" x14ac:dyDescent="0.25">
      <c r="A30" s="5"/>
      <c r="B30" s="5" t="s">
        <v>116</v>
      </c>
      <c r="C30" s="5" t="s">
        <v>115</v>
      </c>
      <c r="D30" s="5" t="s">
        <v>114</v>
      </c>
      <c r="E30" s="5" t="s">
        <v>113</v>
      </c>
      <c r="F30" s="5" t="s">
        <v>112</v>
      </c>
    </row>
    <row r="31" spans="1:6" x14ac:dyDescent="0.25">
      <c r="A31" s="2" t="s">
        <v>55</v>
      </c>
      <c r="B31">
        <f>COUNTIF('All Data'!P3:P118,"Very Unsatisfied")</f>
        <v>7</v>
      </c>
      <c r="C31">
        <f>COUNTIF('All Data'!P3:P118,"Unsatisfied")</f>
        <v>19</v>
      </c>
      <c r="D31">
        <f>COUNTIF('All Data'!P3:P118,"Satisfied")</f>
        <v>43</v>
      </c>
      <c r="E31">
        <f>COUNTIF('All Data'!P3:P118,"Very Satisfied")</f>
        <v>12</v>
      </c>
      <c r="F31">
        <f>COUNTIF('All Data'!P3:P118,"N/A")</f>
        <v>0</v>
      </c>
    </row>
    <row r="32" spans="1:6" x14ac:dyDescent="0.25">
      <c r="A32" s="2" t="s">
        <v>56</v>
      </c>
      <c r="B32">
        <f>COUNTIF('All Data'!Q3:Q118,"Very Unsatisfied")</f>
        <v>9</v>
      </c>
      <c r="C32">
        <f>COUNTIF('All Data'!Q3:Q118,"Unsatisfied")</f>
        <v>21</v>
      </c>
      <c r="D32">
        <f>COUNTIF('All Data'!Q3:Q118,"Satisfied")</f>
        <v>41</v>
      </c>
      <c r="E32">
        <f>COUNTIF('All Data'!Q3:Q118,"Very Satisfied")</f>
        <v>10</v>
      </c>
      <c r="F32">
        <f>COUNTIF('All Data'!Q3:Q118,"N/A")</f>
        <v>1</v>
      </c>
    </row>
    <row r="33" spans="1:6" x14ac:dyDescent="0.25">
      <c r="A33" s="2" t="s">
        <v>57</v>
      </c>
      <c r="B33">
        <f>COUNTIF('All Data'!R3:R118,"Very Unsatisfied")</f>
        <v>9</v>
      </c>
      <c r="C33">
        <f>COUNTIF('All Data'!R3:R118,"Unsatisfied")</f>
        <v>19</v>
      </c>
      <c r="D33">
        <f>COUNTIF('All Data'!R3:R118,"Satisfied")</f>
        <v>38</v>
      </c>
      <c r="E33">
        <f>COUNTIF('All Data'!R3:R118,"Very Satisfied")</f>
        <v>16</v>
      </c>
      <c r="F33">
        <f>COUNTIF('All Data'!R3:R118,"N/A")</f>
        <v>0</v>
      </c>
    </row>
    <row r="34" spans="1:6" x14ac:dyDescent="0.25">
      <c r="A34" s="2" t="s">
        <v>58</v>
      </c>
      <c r="B34">
        <f>COUNTIF('All Data'!S3:S118,"Very Unsatisfied")</f>
        <v>29</v>
      </c>
      <c r="C34">
        <f>COUNTIF('All Data'!S3:S118,"Unsatisfied")</f>
        <v>32</v>
      </c>
      <c r="D34">
        <f>COUNTIF('All Data'!S3:S118,"Satisfied")</f>
        <v>16</v>
      </c>
      <c r="E34">
        <f>COUNTIF('All Data'!S3:S118,"Very Satisfied")</f>
        <v>4</v>
      </c>
      <c r="F34">
        <f>COUNTIF('All Data'!S3:S118,"N/A")</f>
        <v>0</v>
      </c>
    </row>
    <row r="35" spans="1:6" x14ac:dyDescent="0.25">
      <c r="A35" s="2" t="s">
        <v>59</v>
      </c>
      <c r="B35">
        <f>COUNTIF('All Data'!T3:T118,"Very Unsatisfied")</f>
        <v>20</v>
      </c>
      <c r="C35">
        <f>COUNTIF('All Data'!T3:T118,"Unsatisfied")</f>
        <v>31</v>
      </c>
      <c r="D35">
        <f>COUNTIF('All Data'!T3:T118,"Satisfied")</f>
        <v>29</v>
      </c>
      <c r="E35">
        <f>COUNTIF('All Data'!T3:T118,"Very Satisfied")</f>
        <v>2</v>
      </c>
      <c r="F35">
        <f>COUNTIF('All Data'!T3:T118,"N/A")</f>
        <v>0</v>
      </c>
    </row>
    <row r="36" spans="1:6" x14ac:dyDescent="0.25">
      <c r="A36" s="2" t="s">
        <v>60</v>
      </c>
      <c r="B36">
        <f>COUNTIF('All Data'!U3:U118,"Very Unsatisfied")</f>
        <v>31</v>
      </c>
      <c r="C36">
        <f>COUNTIF('All Data'!U3:U118,"Unsatisfied")</f>
        <v>27</v>
      </c>
      <c r="D36">
        <f>COUNTIF('All Data'!U3:U118,"Satisfied")</f>
        <v>18</v>
      </c>
      <c r="E36">
        <f>COUNTIF('All Data'!U3:U118,"Very Satisfied")</f>
        <v>4</v>
      </c>
      <c r="F36">
        <f>COUNTIF('All Data'!U3:U118,"N/A")</f>
        <v>2</v>
      </c>
    </row>
    <row r="40" spans="1:6" ht="21" x14ac:dyDescent="0.35">
      <c r="A40" s="4" t="s">
        <v>644</v>
      </c>
    </row>
    <row r="42" spans="1:6" x14ac:dyDescent="0.25">
      <c r="A42" s="5"/>
      <c r="B42" s="5" t="s">
        <v>116</v>
      </c>
      <c r="C42" s="5" t="s">
        <v>115</v>
      </c>
      <c r="D42" s="5" t="s">
        <v>114</v>
      </c>
      <c r="E42" s="5" t="s">
        <v>113</v>
      </c>
      <c r="F42" s="5" t="s">
        <v>112</v>
      </c>
    </row>
    <row r="43" spans="1:6" x14ac:dyDescent="0.25">
      <c r="A43" s="2" t="s">
        <v>61</v>
      </c>
      <c r="B43">
        <f>COUNTIF('All Data'!V3:V118,"Very Unsatisfied")</f>
        <v>8</v>
      </c>
      <c r="C43">
        <f>COUNTIF('All Data'!V3:V118,"Unsatisfied")</f>
        <v>12</v>
      </c>
      <c r="D43">
        <f>COUNTIF('All Data'!V3:V118,"Satisfied")</f>
        <v>50</v>
      </c>
      <c r="E43">
        <f>COUNTIF('All Data'!V3:V118,"Very Satisfied")</f>
        <v>10</v>
      </c>
      <c r="F43">
        <f>COUNTIF('All Data'!V3:V118,"N/A")</f>
        <v>1</v>
      </c>
    </row>
    <row r="44" spans="1:6" x14ac:dyDescent="0.25">
      <c r="A44" s="2" t="s">
        <v>62</v>
      </c>
      <c r="B44">
        <f>COUNTIF('All Data'!W3:W118,"Very Unsatisfied")</f>
        <v>9</v>
      </c>
      <c r="C44">
        <f>COUNTIF('All Data'!W3:W118,"Unsatisfied")</f>
        <v>23</v>
      </c>
      <c r="D44">
        <f>COUNTIF('All Data'!W3:W118,"Satisfied")</f>
        <v>40</v>
      </c>
      <c r="E44">
        <f>COUNTIF('All Data'!W3:W118,"Very Satisfied")</f>
        <v>8</v>
      </c>
      <c r="F44">
        <f>COUNTIF('All Data'!W3:W118,"N/A")</f>
        <v>1</v>
      </c>
    </row>
    <row r="45" spans="1:6" x14ac:dyDescent="0.25">
      <c r="A45" s="2" t="s">
        <v>63</v>
      </c>
      <c r="B45">
        <f>COUNTIF('All Data'!X3:X118,"Very Unsatisfied")</f>
        <v>14</v>
      </c>
      <c r="C45">
        <f>COUNTIF('All Data'!X3:X118,"Unsatisfied")</f>
        <v>21</v>
      </c>
      <c r="D45">
        <f>COUNTIF('All Data'!X3:X118,"Satisfied")</f>
        <v>32</v>
      </c>
      <c r="E45">
        <f>COUNTIF('All Data'!X3:X118,"Very Satisfied")</f>
        <v>8</v>
      </c>
      <c r="F45">
        <f>COUNTIF('All Data'!X3:X118,"N/A")</f>
        <v>6</v>
      </c>
    </row>
    <row r="46" spans="1:6" x14ac:dyDescent="0.25">
      <c r="A46" s="2" t="s">
        <v>64</v>
      </c>
      <c r="B46">
        <f>COUNTIF('All Data'!Y3:Y118,"Very Unsatisfied")</f>
        <v>20</v>
      </c>
      <c r="C46">
        <f>COUNTIF('All Data'!Y3:Y118,"Unsatisfied")</f>
        <v>27</v>
      </c>
      <c r="D46">
        <f>COUNTIF('All Data'!Y3:Y118,"Satisfied")</f>
        <v>27</v>
      </c>
      <c r="E46">
        <f>COUNTIF('All Data'!Y3:Y118,"Very Satisfied")</f>
        <v>3</v>
      </c>
      <c r="F46">
        <f>COUNTIF('All Data'!Y3:Y118,"N/A")</f>
        <v>5</v>
      </c>
    </row>
    <row r="47" spans="1:6" x14ac:dyDescent="0.25">
      <c r="A47" s="2" t="s">
        <v>65</v>
      </c>
      <c r="B47">
        <f>COUNTIF('All Data'!Z3:Z118,"Very Unsatisfied")</f>
        <v>20</v>
      </c>
      <c r="C47">
        <f>COUNTIF('All Data'!Z3:Z118,"Unsatisfied")</f>
        <v>28</v>
      </c>
      <c r="D47">
        <f>COUNTIF('All Data'!Z3:Z118,"Satisfied")</f>
        <v>21</v>
      </c>
      <c r="E47">
        <f>COUNTIF('All Data'!Z3:Z118,"Very Satisfied")</f>
        <v>5</v>
      </c>
      <c r="F47">
        <f>COUNTIF('All Data'!Z3:Z118,"N/A")</f>
        <v>7</v>
      </c>
    </row>
    <row r="51" spans="1:6" ht="21" x14ac:dyDescent="0.35">
      <c r="A51" s="4" t="s">
        <v>645</v>
      </c>
    </row>
    <row r="53" spans="1:6" x14ac:dyDescent="0.25">
      <c r="A53" s="5"/>
      <c r="B53" s="5" t="s">
        <v>116</v>
      </c>
      <c r="C53" s="5" t="s">
        <v>115</v>
      </c>
      <c r="D53" s="5" t="s">
        <v>114</v>
      </c>
      <c r="E53" s="5" t="s">
        <v>113</v>
      </c>
      <c r="F53" s="5" t="s">
        <v>112</v>
      </c>
    </row>
    <row r="54" spans="1:6" x14ac:dyDescent="0.25">
      <c r="A54" s="2" t="s">
        <v>66</v>
      </c>
      <c r="B54">
        <f>COUNTIF('All Data'!AA3:AA118,"Very Unsatisfied")</f>
        <v>7</v>
      </c>
      <c r="C54">
        <f>COUNTIF('All Data'!AA3:AA118,"Unsatisfied")</f>
        <v>23</v>
      </c>
      <c r="D54">
        <f>COUNTIF('All Data'!AA3:AA118,"Satisfied")</f>
        <v>38</v>
      </c>
      <c r="E54">
        <f>COUNTIF('All Data'!AA3:AA118,"Very Satisfied")</f>
        <v>10</v>
      </c>
      <c r="F54">
        <f>COUNTIF('All Data'!AA3:AA118,"N/A")</f>
        <v>2</v>
      </c>
    </row>
    <row r="55" spans="1:6" x14ac:dyDescent="0.25">
      <c r="A55" s="2" t="s">
        <v>67</v>
      </c>
      <c r="B55">
        <f>COUNTIF('All Data'!AB3:AB118,"Very Unsatisfied")</f>
        <v>11</v>
      </c>
      <c r="C55">
        <f>COUNTIF('All Data'!AB3:AB118,"Unsatisfied")</f>
        <v>24</v>
      </c>
      <c r="D55">
        <f>COUNTIF('All Data'!AB3:AB118,"Satisfied")</f>
        <v>37</v>
      </c>
      <c r="E55">
        <f>COUNTIF('All Data'!AB3:AB118,"Very Satisfied")</f>
        <v>6</v>
      </c>
      <c r="F55">
        <f>COUNTIF('All Data'!AB3:AB118,"N/A")</f>
        <v>2</v>
      </c>
    </row>
    <row r="56" spans="1:6" x14ac:dyDescent="0.25">
      <c r="A56" s="2" t="s">
        <v>68</v>
      </c>
      <c r="B56">
        <f>COUNTIF('All Data'!AC3:AC118,"Very Unsatisfied")</f>
        <v>26</v>
      </c>
      <c r="C56">
        <f>COUNTIF('All Data'!AC3:AC118,"Unsatisfied")</f>
        <v>29</v>
      </c>
      <c r="D56">
        <f>COUNTIF('All Data'!AC3:AC118,"Satisfied")</f>
        <v>12</v>
      </c>
      <c r="E56">
        <f>COUNTIF('All Data'!AC3:AC118,"Very Satisfied")</f>
        <v>2</v>
      </c>
      <c r="F56">
        <f>COUNTIF('All Data'!AC3:AC118,"N/A")</f>
        <v>11</v>
      </c>
    </row>
    <row r="57" spans="1:6" x14ac:dyDescent="0.25">
      <c r="A57" s="2" t="s">
        <v>69</v>
      </c>
      <c r="B57">
        <f>COUNTIF('All Data'!AD3:AD118,"Very Unsatisfied")</f>
        <v>23</v>
      </c>
      <c r="C57">
        <f>COUNTIF('All Data'!AD3:AD118,"Unsatisfied")</f>
        <v>18</v>
      </c>
      <c r="D57">
        <f>COUNTIF('All Data'!AD3:AD118,"Satisfied")</f>
        <v>17</v>
      </c>
      <c r="E57">
        <f>COUNTIF('All Data'!AD3:AD118,"Very Satisfied")</f>
        <v>0</v>
      </c>
      <c r="F57">
        <f>COUNTIF('All Data'!AD3:AD118,"N/A")</f>
        <v>22</v>
      </c>
    </row>
    <row r="58" spans="1:6" x14ac:dyDescent="0.25">
      <c r="A58" s="2" t="s">
        <v>70</v>
      </c>
      <c r="B58">
        <f>COUNTIF('All Data'!AE3:AE118,"Very Unsatisfied")</f>
        <v>21</v>
      </c>
      <c r="C58">
        <f>COUNTIF('All Data'!AE3:AE118,"Unsatisfied")</f>
        <v>20</v>
      </c>
      <c r="D58">
        <f>COUNTIF('All Data'!AE3:AE118,"Satisfied")</f>
        <v>22</v>
      </c>
      <c r="E58">
        <f>COUNTIF('All Data'!AE3:AE118,"Very Satisfied")</f>
        <v>4</v>
      </c>
      <c r="F58">
        <f>COUNTIF('All Data'!AE3:AE118,"N/A")</f>
        <v>13</v>
      </c>
    </row>
    <row r="59" spans="1:6" x14ac:dyDescent="0.25">
      <c r="A59" s="2" t="s">
        <v>71</v>
      </c>
      <c r="B59">
        <f>COUNTIF('All Data'!AF3:AF118,"Very Unsatisfied")</f>
        <v>21</v>
      </c>
      <c r="C59">
        <f>COUNTIF('All Data'!AF3:AF118,"Unsatisfied")</f>
        <v>19</v>
      </c>
      <c r="D59">
        <f>COUNTIF('All Data'!AF3:AF118,"Satisfied")</f>
        <v>15</v>
      </c>
      <c r="E59">
        <f>COUNTIF('All Data'!AF3:AF118,"Very Satisfied")</f>
        <v>0</v>
      </c>
      <c r="F59">
        <f>COUNTIF('All Data'!AF3:AF118,"N/A")</f>
        <v>24</v>
      </c>
    </row>
    <row r="60" spans="1:6" x14ac:dyDescent="0.25">
      <c r="A60" s="2" t="s">
        <v>72</v>
      </c>
      <c r="B60">
        <f>COUNTIF('All Data'!AG3:AG118,"Very Unsatisfied")</f>
        <v>20</v>
      </c>
      <c r="C60">
        <f>COUNTIF('All Data'!AG3:AG118,"Unsatisfied")</f>
        <v>21</v>
      </c>
      <c r="D60">
        <f>COUNTIF('All Data'!AG3:AG118,"Satisfied")</f>
        <v>15</v>
      </c>
      <c r="E60">
        <f>COUNTIF('All Data'!AG3:AG118,"Very Satisfied")</f>
        <v>2</v>
      </c>
      <c r="F60">
        <f>COUNTIF('All Data'!AG3:AG118,"N/A")</f>
        <v>21</v>
      </c>
    </row>
    <row r="64" spans="1:6" ht="21" x14ac:dyDescent="0.35">
      <c r="A64" s="4" t="s">
        <v>646</v>
      </c>
    </row>
    <row r="66" spans="1:12" x14ac:dyDescent="0.25">
      <c r="A66" s="5"/>
      <c r="B66" s="5" t="s">
        <v>116</v>
      </c>
      <c r="C66" s="5" t="s">
        <v>115</v>
      </c>
      <c r="D66" s="5" t="s">
        <v>114</v>
      </c>
      <c r="E66" s="5" t="s">
        <v>113</v>
      </c>
      <c r="F66" s="5" t="s">
        <v>112</v>
      </c>
    </row>
    <row r="67" spans="1:12" x14ac:dyDescent="0.25">
      <c r="A67" s="2" t="s">
        <v>73</v>
      </c>
      <c r="B67">
        <f>COUNTIF('All Data'!AH3:AH118,"Very Unsatisfied")</f>
        <v>6</v>
      </c>
      <c r="C67">
        <f>COUNTIF('All Data'!AH3:AH118,"Unsatisfied")</f>
        <v>18</v>
      </c>
      <c r="D67">
        <f>COUNTIF('All Data'!AH3:AH118,"Satisfied")</f>
        <v>46</v>
      </c>
      <c r="E67">
        <f>COUNTIF('All Data'!AH3:AH118,"Very Satisfied")</f>
        <v>8</v>
      </c>
      <c r="F67">
        <f>COUNTIF('All Data'!AH3:AH118,"N/A")</f>
        <v>3</v>
      </c>
    </row>
    <row r="68" spans="1:12" x14ac:dyDescent="0.25">
      <c r="A68" s="2" t="s">
        <v>74</v>
      </c>
      <c r="B68">
        <f>COUNTIF('All Data'!AI3:AI118,"Very Unsatisfied")</f>
        <v>6</v>
      </c>
      <c r="C68">
        <f>COUNTIF('All Data'!AI3:AI118,"Unsatisfied")</f>
        <v>10</v>
      </c>
      <c r="D68">
        <f>COUNTIF('All Data'!AI3:AI118,"Satisfied")</f>
        <v>50</v>
      </c>
      <c r="E68">
        <f>COUNTIF('All Data'!AI3:AI118,"Very Satisfied")</f>
        <v>11</v>
      </c>
      <c r="F68">
        <f>COUNTIF('All Data'!AI3:AI118,"N/A")</f>
        <v>4</v>
      </c>
    </row>
    <row r="69" spans="1:12" x14ac:dyDescent="0.25">
      <c r="A69" s="2" t="s">
        <v>75</v>
      </c>
      <c r="B69">
        <f>COUNTIF('All Data'!AJ3:AJ118,"Very Unsatisfied")</f>
        <v>15</v>
      </c>
      <c r="C69">
        <f>COUNTIF('All Data'!AJ3:AJ118,"Unsatisfied")</f>
        <v>35</v>
      </c>
      <c r="D69">
        <f>COUNTIF('All Data'!AJ3:AJ118,"Satisfied")</f>
        <v>29</v>
      </c>
      <c r="E69">
        <f>COUNTIF('All Data'!AJ3:AJ118,"Very Satisfied")</f>
        <v>2</v>
      </c>
      <c r="F69">
        <f>COUNTIF('All Data'!AJ3:AJ118,"N/A")</f>
        <v>1</v>
      </c>
    </row>
    <row r="70" spans="1:12" x14ac:dyDescent="0.25">
      <c r="A70" s="2" t="s">
        <v>76</v>
      </c>
      <c r="B70">
        <f>COUNTIF('All Data'!AK3:AK118,"Very Unsatisfied")</f>
        <v>8</v>
      </c>
      <c r="C70">
        <f>COUNTIF('All Data'!AK3:AK118,"Unsatisfied")</f>
        <v>32</v>
      </c>
      <c r="D70">
        <f>COUNTIF('All Data'!AK3:AK118,"Satisfied")</f>
        <v>34</v>
      </c>
      <c r="E70">
        <f>COUNTIF('All Data'!AK3:AK118,"Very Satisfied")</f>
        <v>7</v>
      </c>
      <c r="F70">
        <f>COUNTIF('All Data'!AK3:AK118,"N/A")</f>
        <v>1</v>
      </c>
    </row>
    <row r="71" spans="1:12" x14ac:dyDescent="0.25">
      <c r="A71" s="2" t="s">
        <v>77</v>
      </c>
      <c r="B71">
        <f>COUNTIF('All Data'!AL3:AL118,"Very Unsatisfied")</f>
        <v>4</v>
      </c>
      <c r="C71">
        <f>COUNTIF('All Data'!AL3:AL118,"Unsatisfied")</f>
        <v>14</v>
      </c>
      <c r="D71">
        <f>COUNTIF('All Data'!AL3:AL118,"Satisfied")</f>
        <v>48</v>
      </c>
      <c r="E71">
        <f>COUNTIF('All Data'!AL3:AL118,"Very Satisfied")</f>
        <v>12</v>
      </c>
      <c r="F71">
        <f>COUNTIF('All Data'!AL3:AL118,"N/A")</f>
        <v>2</v>
      </c>
    </row>
    <row r="72" spans="1:12" x14ac:dyDescent="0.25">
      <c r="A72" s="2" t="s">
        <v>78</v>
      </c>
      <c r="B72">
        <f>COUNTIF('All Data'!AM3:AM118,"Very Unsatisfied")</f>
        <v>9</v>
      </c>
      <c r="C72">
        <f>COUNTIF('All Data'!AM3:AM118,"Unsatisfied")</f>
        <v>23</v>
      </c>
      <c r="D72">
        <f>COUNTIF('All Data'!AM3:AM118,"Satisfied")</f>
        <v>37</v>
      </c>
      <c r="E72">
        <f>COUNTIF('All Data'!AM3:AM118,"Very Satisfied")</f>
        <v>10</v>
      </c>
      <c r="F72">
        <f>COUNTIF('All Data'!AM3:AM118,"N/A")</f>
        <v>2</v>
      </c>
    </row>
    <row r="73" spans="1:12" x14ac:dyDescent="0.25">
      <c r="A73" s="2" t="s">
        <v>79</v>
      </c>
      <c r="B73">
        <f>COUNTIF('All Data'!AN3:AN118,"Very Unsatisfied")</f>
        <v>12</v>
      </c>
      <c r="C73">
        <f>COUNTIF('All Data'!AN3:AN118,"Unsatisfied")</f>
        <v>26</v>
      </c>
      <c r="D73">
        <f>COUNTIF('All Data'!AN3:AN118,"Satisfied")</f>
        <v>30</v>
      </c>
      <c r="E73">
        <f>COUNTIF('All Data'!AN3:AN118,"Very Satisfied")</f>
        <v>12</v>
      </c>
      <c r="F73">
        <f>COUNTIF('All Data'!AN3:AN118,"N/A")</f>
        <v>1</v>
      </c>
    </row>
    <row r="74" spans="1:12" x14ac:dyDescent="0.25">
      <c r="A74" s="2" t="s">
        <v>80</v>
      </c>
      <c r="B74">
        <f>COUNTIF('All Data'!AO3:AO118,"Very Unsatisfied")</f>
        <v>2</v>
      </c>
      <c r="C74">
        <f>COUNTIF('All Data'!AO3:AO118,"Unsatisfied")</f>
        <v>6</v>
      </c>
      <c r="D74">
        <f>COUNTIF('All Data'!AO3:AO118,"Satisfied")</f>
        <v>47</v>
      </c>
      <c r="E74">
        <f>COUNTIF('All Data'!AO3:AO118,"Very Satisfied")</f>
        <v>21</v>
      </c>
      <c r="F74">
        <f>COUNTIF('All Data'!AO3:AO118,"N/A")</f>
        <v>4</v>
      </c>
    </row>
    <row r="78" spans="1:12" ht="21" x14ac:dyDescent="0.35">
      <c r="A78" s="4" t="s">
        <v>647</v>
      </c>
    </row>
    <row r="80" spans="1:12" x14ac:dyDescent="0.25">
      <c r="A80" s="5"/>
      <c r="B80" s="5" t="s">
        <v>90</v>
      </c>
      <c r="C80" s="5" t="s">
        <v>91</v>
      </c>
      <c r="D80" s="5" t="s">
        <v>92</v>
      </c>
      <c r="E80" s="5" t="s">
        <v>93</v>
      </c>
      <c r="F80" s="5" t="s">
        <v>94</v>
      </c>
      <c r="G80" s="5" t="s">
        <v>95</v>
      </c>
      <c r="H80" s="5" t="s">
        <v>96</v>
      </c>
      <c r="I80" s="5" t="s">
        <v>97</v>
      </c>
      <c r="J80" s="5" t="s">
        <v>98</v>
      </c>
      <c r="K80" s="5" t="s">
        <v>65</v>
      </c>
      <c r="L80" s="5" t="s">
        <v>99</v>
      </c>
    </row>
    <row r="81" spans="1:12" x14ac:dyDescent="0.25">
      <c r="B81">
        <f>COUNTIF('All Data'!AY3:AY118,"X")</f>
        <v>32</v>
      </c>
      <c r="C81">
        <f>COUNTIF('All Data'!AZ3:AZ118,"X")</f>
        <v>13</v>
      </c>
      <c r="D81">
        <f>COUNTIF('All Data'!BA3:BA118,"X")</f>
        <v>23</v>
      </c>
      <c r="E81">
        <f>COUNTIF('All Data'!BB3:BB118,"X")</f>
        <v>25</v>
      </c>
      <c r="F81">
        <f>COUNTIF('All Data'!BC3:BC118,"X")</f>
        <v>24</v>
      </c>
      <c r="G81">
        <f>COUNTIF('All Data'!BD3:BD118,"X")</f>
        <v>23</v>
      </c>
      <c r="H81">
        <f>COUNTIF('All Data'!BE3:BE118,"X")</f>
        <v>3</v>
      </c>
      <c r="I81">
        <f>COUNTIF('All Data'!BF3:BF118,"X")</f>
        <v>5</v>
      </c>
      <c r="J81">
        <f>COUNTIF('All Data'!BG3:BG118,"X")</f>
        <v>11</v>
      </c>
      <c r="K81">
        <f>COUNTIF('All Data'!BH3:BH118,"X")</f>
        <v>28</v>
      </c>
      <c r="L81">
        <f>COUNTIF('All Data'!BI3:BI118,"X")</f>
        <v>0</v>
      </c>
    </row>
    <row r="85" spans="1:12" ht="21" x14ac:dyDescent="0.35">
      <c r="A85" s="4" t="s">
        <v>648</v>
      </c>
    </row>
    <row r="87" spans="1:12" x14ac:dyDescent="0.25">
      <c r="A87" s="5"/>
      <c r="B87" s="5" t="s">
        <v>140</v>
      </c>
      <c r="C87" s="5" t="s">
        <v>118</v>
      </c>
    </row>
    <row r="88" spans="1:12" x14ac:dyDescent="0.25">
      <c r="A88" s="2" t="s">
        <v>648</v>
      </c>
      <c r="B88">
        <f>COUNTIF('All Data'!BJ3:BJ118,"Yes")</f>
        <v>53</v>
      </c>
      <c r="C88">
        <f>COUNTIF('All Data'!BJ3:BJ118,"No")</f>
        <v>20</v>
      </c>
    </row>
    <row r="92" spans="1:12" ht="21" x14ac:dyDescent="0.35">
      <c r="A92" s="4" t="s">
        <v>649</v>
      </c>
    </row>
    <row r="94" spans="1:12" x14ac:dyDescent="0.25">
      <c r="A94" s="5"/>
      <c r="B94" s="5" t="s">
        <v>101</v>
      </c>
      <c r="C94" s="5" t="s">
        <v>102</v>
      </c>
      <c r="D94" s="5" t="s">
        <v>103</v>
      </c>
      <c r="E94" s="5" t="s">
        <v>104</v>
      </c>
      <c r="F94" s="5" t="s">
        <v>105</v>
      </c>
    </row>
    <row r="95" spans="1:12" x14ac:dyDescent="0.25">
      <c r="B95">
        <f>COUNTIF('All Data'!BK3:BK118,"X")</f>
        <v>18</v>
      </c>
      <c r="C95">
        <f>COUNTIF('All Data'!BL3:BL118,"X")</f>
        <v>27</v>
      </c>
      <c r="D95">
        <f>COUNTIF('All Data'!BM3:BM118,"X")</f>
        <v>20</v>
      </c>
      <c r="E95">
        <f>COUNTIF('All Data'!BN3:BN118,"X")</f>
        <v>6</v>
      </c>
      <c r="F95">
        <f>COUNTIF('All Data'!BO3:BO118,"X")</f>
        <v>18</v>
      </c>
    </row>
    <row r="99" spans="1:6" ht="21" x14ac:dyDescent="0.35">
      <c r="A99" s="4" t="s">
        <v>650</v>
      </c>
    </row>
    <row r="101" spans="1:6" x14ac:dyDescent="0.25">
      <c r="A101" s="5"/>
      <c r="B101" s="5" t="s">
        <v>140</v>
      </c>
      <c r="C101" s="5" t="s">
        <v>118</v>
      </c>
    </row>
    <row r="102" spans="1:6" x14ac:dyDescent="0.25">
      <c r="A102" s="2" t="s">
        <v>650</v>
      </c>
      <c r="B102">
        <f>COUNTIF('All Data'!BP3:BP118,"Yes")</f>
        <v>9</v>
      </c>
      <c r="C102">
        <f>COUNTIF('All Data'!BP3:BP118,"No")</f>
        <v>62</v>
      </c>
    </row>
    <row r="106" spans="1:6" ht="21" x14ac:dyDescent="0.35">
      <c r="A106" s="4" t="s">
        <v>651</v>
      </c>
    </row>
    <row r="108" spans="1:6" x14ac:dyDescent="0.25">
      <c r="A108" s="5"/>
      <c r="B108" s="5" t="s">
        <v>180</v>
      </c>
      <c r="C108" s="5" t="s">
        <v>399</v>
      </c>
      <c r="D108" s="5" t="s">
        <v>244</v>
      </c>
      <c r="E108" s="5" t="s">
        <v>119</v>
      </c>
      <c r="F108" s="5" t="s">
        <v>99</v>
      </c>
    </row>
    <row r="109" spans="1:6" x14ac:dyDescent="0.25">
      <c r="A109" s="2" t="s">
        <v>651</v>
      </c>
      <c r="B109">
        <f>COUNTIF('All Data'!BQ3:BQ118,"After School Program")</f>
        <v>3</v>
      </c>
      <c r="C109">
        <f>COUNTIF('All Data'!BQ3:BQ118,"Childcare Center")</f>
        <v>1</v>
      </c>
      <c r="D109">
        <f>COUNTIF('All Data'!BQ3:BQ118,"In-Home Care")</f>
        <v>6</v>
      </c>
      <c r="E109">
        <f>COUNTIF('All Data'!BQ3:BQ118,"Do Not Utilize Childcare")</f>
        <v>55</v>
      </c>
      <c r="F109">
        <f>COUNTIF('All Data'!BQ3:BQ118,"Other (Please Specify)")</f>
        <v>0</v>
      </c>
    </row>
    <row r="113" spans="1:6" ht="21" x14ac:dyDescent="0.35">
      <c r="A113" s="4" t="s">
        <v>652</v>
      </c>
    </row>
    <row r="115" spans="1:6" x14ac:dyDescent="0.25">
      <c r="A115" s="5"/>
      <c r="B115" s="5" t="s">
        <v>116</v>
      </c>
      <c r="C115" s="5" t="s">
        <v>115</v>
      </c>
      <c r="D115" s="5" t="s">
        <v>114</v>
      </c>
      <c r="E115" s="5" t="s">
        <v>113</v>
      </c>
      <c r="F115" s="5" t="s">
        <v>112</v>
      </c>
    </row>
    <row r="116" spans="1:6" x14ac:dyDescent="0.25">
      <c r="A116" s="2" t="s">
        <v>106</v>
      </c>
      <c r="B116">
        <f>COUNTIF('All Data'!BR3:BR118,"Very Unsatisfied")</f>
        <v>14</v>
      </c>
      <c r="C116">
        <f>COUNTIF('All Data'!BR3:BR118,"Unsatisfied")</f>
        <v>6</v>
      </c>
      <c r="D116">
        <f>COUNTIF('All Data'!BR3:BR118,"Satisfied")</f>
        <v>7</v>
      </c>
      <c r="E116">
        <f>COUNTIF('All Data'!BR3:BR118,"Very Satisfied")</f>
        <v>3</v>
      </c>
      <c r="F116">
        <f>COUNTIF('All Data'!BR3:BR118,"N/A")</f>
        <v>37</v>
      </c>
    </row>
    <row r="117" spans="1:6" x14ac:dyDescent="0.25">
      <c r="A117" s="2" t="s">
        <v>107</v>
      </c>
      <c r="B117">
        <f>COUNTIF('All Data'!BS3:BS118,"Very Unsatisfied")</f>
        <v>10</v>
      </c>
      <c r="C117">
        <f>COUNTIF('All Data'!BS3:BS118,"Unsatisfied")</f>
        <v>6</v>
      </c>
      <c r="D117">
        <f>COUNTIF('All Data'!BS3:BS118,"Satisfied")</f>
        <v>10</v>
      </c>
      <c r="E117">
        <f>COUNTIF('All Data'!BS3:BS118,"Very Satisfied")</f>
        <v>2</v>
      </c>
      <c r="F117">
        <f>COUNTIF('All Data'!BS3:BS118,"N/A")</f>
        <v>37</v>
      </c>
    </row>
    <row r="118" spans="1:6" x14ac:dyDescent="0.25">
      <c r="A118" s="2" t="s">
        <v>108</v>
      </c>
      <c r="B118">
        <f>COUNTIF('All Data'!BT3:BT118,"Very Unsatisfied")</f>
        <v>7</v>
      </c>
      <c r="C118">
        <f>COUNTIF('All Data'!BT3:BT118,"Unsatisfied")</f>
        <v>2</v>
      </c>
      <c r="D118">
        <f>COUNTIF('All Data'!BT3:BT118,"Satisfied")</f>
        <v>8</v>
      </c>
      <c r="E118">
        <f>COUNTIF('All Data'!BT3:BT118,"Very Satisfied")</f>
        <v>10</v>
      </c>
      <c r="F118">
        <f>COUNTIF('All Data'!BT3:BT118,"N/A")</f>
        <v>38</v>
      </c>
    </row>
    <row r="119" spans="1:6" x14ac:dyDescent="0.25">
      <c r="A119" s="2" t="s">
        <v>109</v>
      </c>
      <c r="B119">
        <f>COUNTIF('All Data'!BU3:BU118,"Very Unsatisfied")</f>
        <v>18</v>
      </c>
      <c r="C119">
        <f>COUNTIF('All Data'!BU3:BU118,"Unsatisfied")</f>
        <v>7</v>
      </c>
      <c r="D119">
        <f>COUNTIF('All Data'!BU3:BU118,"Satisfied")</f>
        <v>7</v>
      </c>
      <c r="E119">
        <f>COUNTIF('All Data'!BU3:BU118,"Very Satisfied")</f>
        <v>3</v>
      </c>
      <c r="F119">
        <f>COUNTIF('All Data'!BU3:BU118,"N/A")</f>
        <v>30</v>
      </c>
    </row>
    <row r="123" spans="1:6" ht="21" x14ac:dyDescent="0.35">
      <c r="A123" s="4" t="s">
        <v>653</v>
      </c>
    </row>
    <row r="125" spans="1:6" x14ac:dyDescent="0.25">
      <c r="A125" s="5"/>
      <c r="B125" s="5" t="s">
        <v>120</v>
      </c>
      <c r="C125" s="5" t="s">
        <v>193</v>
      </c>
      <c r="D125" s="5" t="s">
        <v>199</v>
      </c>
      <c r="E125" s="5" t="s">
        <v>137</v>
      </c>
    </row>
    <row r="126" spans="1:6" x14ac:dyDescent="0.25">
      <c r="A126" s="2" t="s">
        <v>653</v>
      </c>
      <c r="B126">
        <f>COUNTIF('All Data'!BV3:BV118,"No Repairs Needed")</f>
        <v>34</v>
      </c>
      <c r="C126">
        <f>COUNTIF('All Data'!BV3:BV118,"Needs Minor Repairs, Under $3,000")</f>
        <v>19</v>
      </c>
      <c r="D126">
        <f>COUNTIF('All Data'!BV3:BV118,"Needs Moderate Repairs, $3,000  -$15,000")</f>
        <v>13</v>
      </c>
      <c r="E126">
        <f>COUNTIF('All Data'!BV3:BV118,"Needs Major Repairs, Over $15,000")</f>
        <v>5</v>
      </c>
    </row>
    <row r="130" spans="1:5" ht="21" x14ac:dyDescent="0.35">
      <c r="A130" s="4" t="s">
        <v>654</v>
      </c>
    </row>
    <row r="132" spans="1:5" x14ac:dyDescent="0.25">
      <c r="A132" s="5"/>
      <c r="B132" s="5" t="s">
        <v>152</v>
      </c>
      <c r="C132" s="5" t="s">
        <v>122</v>
      </c>
      <c r="D132" s="5" t="s">
        <v>465</v>
      </c>
    </row>
    <row r="133" spans="1:5" x14ac:dyDescent="0.25">
      <c r="A133" s="2" t="s">
        <v>655</v>
      </c>
      <c r="B133">
        <f>COUNTIF('All Data'!BX3:BX118,"Own")</f>
        <v>64</v>
      </c>
      <c r="C133">
        <f>COUNTIF('All Data'!BX3:BX118,"Rent")</f>
        <v>5</v>
      </c>
      <c r="D133">
        <f>COUNTIF('All Data'!BX3:BX118,"Do Not Pay Rent")</f>
        <v>2</v>
      </c>
    </row>
    <row r="137" spans="1:5" ht="21" x14ac:dyDescent="0.35">
      <c r="A137" s="4" t="s">
        <v>656</v>
      </c>
    </row>
    <row r="139" spans="1:5" x14ac:dyDescent="0.25">
      <c r="A139" s="5"/>
      <c r="B139" s="5" t="s">
        <v>200</v>
      </c>
      <c r="C139" s="5" t="s">
        <v>123</v>
      </c>
      <c r="D139" s="5" t="s">
        <v>139</v>
      </c>
      <c r="E139" s="5" t="s">
        <v>99</v>
      </c>
    </row>
    <row r="140" spans="1:5" x14ac:dyDescent="0.25">
      <c r="A140" s="2" t="s">
        <v>657</v>
      </c>
      <c r="B140">
        <f>COUNTIF('All Data'!BY3:BY118,"Cable Internet")</f>
        <v>6</v>
      </c>
      <c r="C140">
        <f>COUNTIF('All Data'!BY3:BY118,"Fiber Internet")</f>
        <v>41</v>
      </c>
      <c r="D140">
        <f>COUNTIF('All Data'!BY3:BY118,"Wireless / Cellular Network Internet")</f>
        <v>16</v>
      </c>
      <c r="E140">
        <f>COUNTIF('All Data'!BY3:BY118,"Other (Please Specify)")</f>
        <v>0</v>
      </c>
    </row>
    <row r="144" spans="1:5" ht="21" x14ac:dyDescent="0.35">
      <c r="A144" s="4" t="s">
        <v>658</v>
      </c>
    </row>
    <row r="146" spans="1:6" x14ac:dyDescent="0.25">
      <c r="A146" s="5"/>
      <c r="B146" s="5" t="s">
        <v>116</v>
      </c>
      <c r="C146" s="5" t="s">
        <v>115</v>
      </c>
      <c r="D146" s="5" t="s">
        <v>114</v>
      </c>
      <c r="E146" s="5" t="s">
        <v>113</v>
      </c>
      <c r="F146" s="5" t="s">
        <v>407</v>
      </c>
    </row>
    <row r="147" spans="1:6" x14ac:dyDescent="0.25">
      <c r="A147" s="2" t="s">
        <v>106</v>
      </c>
      <c r="B147">
        <f>COUNTIF('All Data'!BZ3:BZ118,"Very Unsatisfied")</f>
        <v>8</v>
      </c>
      <c r="C147">
        <f>COUNTIF('All Data'!BZ3:BZ118,"Unsatisfied")</f>
        <v>26</v>
      </c>
      <c r="D147">
        <f>COUNTIF('All Data'!BZ3:BZ118,"Satisfied")</f>
        <v>27</v>
      </c>
      <c r="E147">
        <f>COUNTIF('All Data'!BZ3:BZ118,"Very Satisfied")</f>
        <v>10</v>
      </c>
      <c r="F147">
        <f>COUNTIF('All Data'!BZ3:BZ118,"Not Applicable")</f>
        <v>0</v>
      </c>
    </row>
    <row r="148" spans="1:6" x14ac:dyDescent="0.25">
      <c r="A148" s="2" t="s">
        <v>110</v>
      </c>
      <c r="B148">
        <f>COUNTIF('All Data'!CA3:CA118,"Very Unsatisfied")</f>
        <v>5</v>
      </c>
      <c r="C148">
        <f>COUNTIF('All Data'!CA3:CA118,"Unsatisfied")</f>
        <v>14</v>
      </c>
      <c r="D148">
        <f>COUNTIF('All Data'!CA3:CA118,"Satisfied")</f>
        <v>38</v>
      </c>
      <c r="E148">
        <f>COUNTIF('All Data'!CA3:CA118,"Very Satisfied")</f>
        <v>14</v>
      </c>
      <c r="F148">
        <f>COUNTIF('All Data'!CA3:CA118,"Not Applicable")</f>
        <v>0</v>
      </c>
    </row>
    <row r="149" spans="1:6" x14ac:dyDescent="0.25">
      <c r="A149" s="2" t="s">
        <v>111</v>
      </c>
      <c r="B149">
        <f>COUNTIF('All Data'!CB3:CB118,"Very Unsatisfied")</f>
        <v>5</v>
      </c>
      <c r="C149">
        <f>COUNTIF('All Data'!CB3:CB118,"Unsatisfied")</f>
        <v>15</v>
      </c>
      <c r="D149">
        <f>COUNTIF('All Data'!CB3:CB118,"Satisfied")</f>
        <v>35</v>
      </c>
      <c r="E149">
        <f>COUNTIF('All Data'!CB3:CB118,"Very Satisfied")</f>
        <v>15</v>
      </c>
      <c r="F149">
        <f>COUNTIF('All Data'!CB3:CB118,"Not Applicable")</f>
        <v>1</v>
      </c>
    </row>
    <row r="153" spans="1:6" ht="21" x14ac:dyDescent="0.35">
      <c r="A153" s="4" t="s">
        <v>659</v>
      </c>
    </row>
    <row r="155" spans="1:6" x14ac:dyDescent="0.25">
      <c r="A155" s="5"/>
      <c r="B155" s="5" t="s">
        <v>249</v>
      </c>
      <c r="C155" s="5" t="s">
        <v>213</v>
      </c>
      <c r="D155" s="5" t="s">
        <v>124</v>
      </c>
      <c r="E155" s="5" t="s">
        <v>165</v>
      </c>
    </row>
    <row r="156" spans="1:6" x14ac:dyDescent="0.25">
      <c r="A156" s="2" t="s">
        <v>659</v>
      </c>
      <c r="B156">
        <f>COUNTIF('All Data'!CC3:CC118,"Very Unimportant")</f>
        <v>6</v>
      </c>
      <c r="C156">
        <f>COUNTIF('All Data'!CC3:CC118,"Unimportant")</f>
        <v>17</v>
      </c>
      <c r="D156">
        <f>COUNTIF('All Data'!CC3:CC118,"Important")</f>
        <v>36</v>
      </c>
      <c r="E156">
        <f>COUNTIF('All Data'!CC3:CC118,"Very Important")</f>
        <v>9</v>
      </c>
    </row>
    <row r="160" spans="1:6" ht="21" x14ac:dyDescent="0.35">
      <c r="A160" s="4" t="s">
        <v>660</v>
      </c>
    </row>
    <row r="162" spans="1:7" x14ac:dyDescent="0.25">
      <c r="A162" s="5"/>
      <c r="B162" s="5" t="s">
        <v>140</v>
      </c>
      <c r="C162" s="5" t="s">
        <v>118</v>
      </c>
    </row>
    <row r="163" spans="1:7" x14ac:dyDescent="0.25">
      <c r="A163" s="2" t="s">
        <v>660</v>
      </c>
      <c r="B163">
        <f>COUNTIF('All Data'!CD3:CD118,"Yes")</f>
        <v>54</v>
      </c>
      <c r="C163">
        <f>COUNTIF('All Data'!CD3:CD118,"No")</f>
        <v>16</v>
      </c>
    </row>
    <row r="167" spans="1:7" ht="21" x14ac:dyDescent="0.35">
      <c r="A167" s="4" t="s">
        <v>661</v>
      </c>
    </row>
    <row r="169" spans="1:7" x14ac:dyDescent="0.25">
      <c r="A169" s="5"/>
      <c r="B169" s="5" t="s">
        <v>252</v>
      </c>
      <c r="C169" s="5" t="s">
        <v>143</v>
      </c>
      <c r="D169" s="5" t="s">
        <v>201</v>
      </c>
      <c r="E169" s="5" t="s">
        <v>125</v>
      </c>
      <c r="F169" s="5" t="s">
        <v>208</v>
      </c>
      <c r="G169" s="5" t="s">
        <v>533</v>
      </c>
    </row>
    <row r="170" spans="1:7" x14ac:dyDescent="0.25">
      <c r="A170" s="2" t="s">
        <v>661</v>
      </c>
      <c r="B170">
        <f>COUNTIF('All Data'!CG3:CG118,"Less than 1 year")</f>
        <v>1</v>
      </c>
      <c r="C170">
        <f>COUNTIF('All Data'!CG3:CG118,"1 - 5 years")</f>
        <v>13</v>
      </c>
      <c r="D170">
        <f>COUNTIF('All Data'!CG3:CG118,"6 - 10 years")</f>
        <v>10</v>
      </c>
      <c r="E170">
        <f>COUNTIF('All Data'!CG3:CG118,"11 - 20 years")</f>
        <v>13</v>
      </c>
      <c r="F170">
        <f>COUNTIF('All Data'!CG3:CG118,"More than 20 years")</f>
        <v>31</v>
      </c>
      <c r="G170">
        <f>COUNTIF('All Data'!CG3:CG118,"I do not live in the community")</f>
        <v>1</v>
      </c>
    </row>
    <row r="174" spans="1:7" ht="21" x14ac:dyDescent="0.35">
      <c r="A174" s="4" t="s">
        <v>662</v>
      </c>
    </row>
    <row r="176" spans="1:7" x14ac:dyDescent="0.25">
      <c r="A176" s="5"/>
      <c r="B176" s="5" t="s">
        <v>214</v>
      </c>
      <c r="C176" s="5" t="s">
        <v>126</v>
      </c>
      <c r="D176" s="5" t="s">
        <v>144</v>
      </c>
      <c r="E176" s="5" t="s">
        <v>155</v>
      </c>
      <c r="F176" s="5" t="s">
        <v>481</v>
      </c>
      <c r="G176" s="5" t="s">
        <v>99</v>
      </c>
    </row>
    <row r="177" spans="1:7" x14ac:dyDescent="0.25">
      <c r="A177" s="2" t="s">
        <v>662</v>
      </c>
      <c r="B177">
        <f>COUNTIF('All Data'!CH3:CH118,"Grew up in Friend")</f>
        <v>13</v>
      </c>
      <c r="C177">
        <f>COUNTIF('All Data'!CH3:CH118,"Small Town Atmosphere")</f>
        <v>25</v>
      </c>
      <c r="D177">
        <f>COUNTIF('All Data'!CH3:CH118,"Cost of Living")</f>
        <v>3</v>
      </c>
      <c r="E177">
        <f>COUNTIF('All Data'!CH3:CH118,"Job Location")</f>
        <v>15</v>
      </c>
      <c r="F177">
        <f>COUNTIF('All Data'!CH3:CH118,"Retirement")</f>
        <v>2</v>
      </c>
      <c r="G177">
        <f>COUNTIF('All Data'!CH3:CH118,"Other (Please Specify)")</f>
        <v>0</v>
      </c>
    </row>
    <row r="181" spans="1:7" ht="21" x14ac:dyDescent="0.35">
      <c r="A181" s="4" t="s">
        <v>663</v>
      </c>
    </row>
    <row r="183" spans="1:7" x14ac:dyDescent="0.25">
      <c r="A183" s="5"/>
      <c r="B183" s="5" t="s">
        <v>127</v>
      </c>
      <c r="C183" s="5" t="s">
        <v>145</v>
      </c>
      <c r="D183" s="5" t="s">
        <v>156</v>
      </c>
      <c r="E183" s="5" t="s">
        <v>210</v>
      </c>
    </row>
    <row r="184" spans="1:7" x14ac:dyDescent="0.25">
      <c r="A184" s="2" t="s">
        <v>663</v>
      </c>
      <c r="B184">
        <f>COUNTIF('All Data'!CI3:CI118,"19 years or younger")</f>
        <v>1</v>
      </c>
      <c r="C184">
        <f>COUNTIF('All Data'!CI3:CI118,"20 - 39 years")</f>
        <v>20</v>
      </c>
      <c r="D184">
        <f>COUNTIF('All Data'!CI3:CI118,"40 - 59 years")</f>
        <v>26</v>
      </c>
      <c r="E184">
        <f>COUNTIF('All Data'!CI3:CI118,"60 years or older")</f>
        <v>22</v>
      </c>
    </row>
    <row r="188" spans="1:7" ht="21" x14ac:dyDescent="0.35">
      <c r="A188" s="4" t="s">
        <v>664</v>
      </c>
    </row>
    <row r="190" spans="1:7" x14ac:dyDescent="0.25">
      <c r="A190" s="5"/>
      <c r="B190" s="5" t="s">
        <v>665</v>
      </c>
      <c r="C190" s="5" t="s">
        <v>666</v>
      </c>
      <c r="D190" s="5" t="s">
        <v>667</v>
      </c>
      <c r="E190" s="5" t="s">
        <v>668</v>
      </c>
      <c r="F190" s="5" t="s">
        <v>669</v>
      </c>
      <c r="G190" s="5" t="s">
        <v>670</v>
      </c>
    </row>
    <row r="191" spans="1:7" x14ac:dyDescent="0.25">
      <c r="A191" s="2" t="s">
        <v>664</v>
      </c>
      <c r="B191">
        <f>COUNTIF('All Data'!CJ3:CJ118,"1")</f>
        <v>10</v>
      </c>
      <c r="C191">
        <f>COUNTIF('All Data'!CJ3:CJ118,"2")</f>
        <v>27</v>
      </c>
      <c r="D191">
        <f>COUNTIF('All Data'!CJ3:CJ118,"3")</f>
        <v>10</v>
      </c>
      <c r="E191">
        <f>COUNTIF('All Data'!CJ3:CJ118,"4")</f>
        <v>14</v>
      </c>
      <c r="F191">
        <f>COUNTIF('All Data'!CJ3:CJ118,"5")</f>
        <v>6</v>
      </c>
      <c r="G191">
        <f>COUNTIF('All Data'!CJ3:CJ118,"6+")</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 Data</vt:lpstr>
      <vt:lpstr>Totals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C. Shada</dc:creator>
  <cp:lastModifiedBy>Jason Combs - M&amp;A</cp:lastModifiedBy>
  <dcterms:created xsi:type="dcterms:W3CDTF">2025-03-28T15:30:27Z</dcterms:created>
  <dcterms:modified xsi:type="dcterms:W3CDTF">2025-03-31T21:25:16Z</dcterms:modified>
</cp:coreProperties>
</file>